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/>
  <mc:AlternateContent xmlns:mc="http://schemas.openxmlformats.org/markup-compatibility/2006">
    <mc:Choice Requires="x15">
      <x15ac:absPath xmlns:x15ac="http://schemas.microsoft.com/office/spreadsheetml/2010/11/ac" url="L:\Orchids\AMThai Orchids\Spring-Summer 2023\"/>
    </mc:Choice>
  </mc:AlternateContent>
  <xr:revisionPtr revIDLastSave="0" documentId="13_ncr:1_{9F76D3BC-2A53-4EF2-AEFD-C2F97A74DF63}" xr6:coauthVersionLast="47" xr6:coauthVersionMax="47" xr10:uidLastSave="{00000000-0000-0000-0000-000000000000}"/>
  <bookViews>
    <workbookView xWindow="675" yWindow="345" windowWidth="23325" windowHeight="13155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2" i="1" l="1"/>
  <c r="F65" i="1"/>
  <c r="F64" i="1"/>
  <c r="F62" i="1"/>
  <c r="F60" i="1"/>
  <c r="F51" i="1"/>
  <c r="F44" i="1"/>
  <c r="F34" i="1"/>
  <c r="F30" i="1"/>
  <c r="F23" i="1"/>
  <c r="F22" i="1"/>
  <c r="F19" i="1"/>
  <c r="F18" i="1"/>
  <c r="F16" i="1"/>
  <c r="F14" i="1"/>
  <c r="I14" i="1" l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13" i="1"/>
  <c r="I81" i="1" l="1"/>
</calcChain>
</file>

<file path=xl/sharedStrings.xml><?xml version="1.0" encoding="utf-8"?>
<sst xmlns="http://schemas.openxmlformats.org/spreadsheetml/2006/main" count="91" uniqueCount="91">
  <si>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</si>
  <si>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</si>
  <si>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</si>
  <si>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</si>
  <si>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</si>
  <si>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</si>
  <si>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</si>
  <si>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</si>
  <si>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</si>
  <si>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</si>
  <si>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</si>
  <si>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</si>
  <si>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</si>
  <si>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</si>
  <si>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</si>
  <si>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</si>
  <si>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</si>
  <si>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</si>
  <si>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</si>
  <si>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ABN: 94 651 095 473</t>
  </si>
  <si>
    <t>Available</t>
  </si>
  <si>
    <t>Memo</t>
  </si>
  <si>
    <t>Spring-Summer 2023</t>
  </si>
  <si>
    <t>Dends, Cattleya, Rhyncos, Vandas, Oncids, etc.</t>
  </si>
  <si>
    <t>Pre-orders are now open for November-December delivery!</t>
  </si>
  <si>
    <t>Den. Blue Ocean #AT45</t>
  </si>
  <si>
    <t>Den. Brown 2003</t>
  </si>
  <si>
    <t xml:space="preserve">Den. Burana Sunshine </t>
  </si>
  <si>
    <t>Den. Burana Jade</t>
  </si>
  <si>
    <t>Den. Dang Ladda</t>
  </si>
  <si>
    <t xml:space="preserve">Den. Jack Concert Red </t>
  </si>
  <si>
    <t>Den. DN 19</t>
  </si>
  <si>
    <t>Den. Genting Royal #B 395</t>
  </si>
  <si>
    <t>Den. Hirochi Blue</t>
  </si>
  <si>
    <t>Den. Khaoyai Gold</t>
  </si>
  <si>
    <t>Den. White Liberty</t>
  </si>
  <si>
    <t>Den. New Burana</t>
  </si>
  <si>
    <t>Den. New Jade Midori</t>
  </si>
  <si>
    <t>Den. Nopporn Pink</t>
  </si>
  <si>
    <t>Den. Morning Glory</t>
  </si>
  <si>
    <t xml:space="preserve">Den.Thongchai #OT 259 </t>
  </si>
  <si>
    <t>Den. OT 260</t>
  </si>
  <si>
    <t>Den. Golden Brown #OT 276</t>
  </si>
  <si>
    <t>Den. OT 282 #10082</t>
  </si>
  <si>
    <t>Den. Yellow Waxy #OT 288</t>
  </si>
  <si>
    <t>Den. OT 321</t>
  </si>
  <si>
    <t xml:space="preserve">	Den. Chocolate OT323</t>
  </si>
  <si>
    <t>Den. Brown Spin</t>
  </si>
  <si>
    <t xml:space="preserve">	Den. Pensuda</t>
  </si>
  <si>
    <t>Den. Yellow Splash</t>
  </si>
  <si>
    <t>Den. Sampran Brown #SPB</t>
  </si>
  <si>
    <t>Den. Sripai</t>
  </si>
  <si>
    <t>Den. Thongchai Unchen Y91</t>
  </si>
  <si>
    <t>Den. UA 9</t>
  </si>
  <si>
    <t>Den. Patum Red</t>
  </si>
  <si>
    <t>Den. Burana Jade Yellow</t>
  </si>
  <si>
    <t>Den. Black Jelly</t>
  </si>
  <si>
    <t>Den. Red Jack</t>
  </si>
  <si>
    <t>Den. Pink Kanjana</t>
  </si>
  <si>
    <t>Den. Sea Breeze</t>
  </si>
  <si>
    <t>Den. Mahogany</t>
  </si>
  <si>
    <t>Den. Christmas Red</t>
  </si>
  <si>
    <t>Den. Blue MVN</t>
  </si>
  <si>
    <t>Den. Tha Chin</t>
  </si>
  <si>
    <t>Den. Pakbung Jumbo 
#OT 230</t>
  </si>
  <si>
    <t>Den. 10269</t>
  </si>
  <si>
    <t>Den. Happy Pink</t>
  </si>
  <si>
    <t>Den. 10292</t>
  </si>
  <si>
    <t>Den. Purple Fuchsia BP8</t>
  </si>
  <si>
    <t>Den. LTF 303</t>
  </si>
  <si>
    <t>Den. Emerald</t>
  </si>
  <si>
    <t>Cattleya Hadyai Golden Nugget</t>
  </si>
  <si>
    <t>Tricocentrum yellow</t>
  </si>
  <si>
    <t>Vanda Pachara Blue</t>
  </si>
  <si>
    <t>Vanda Katsura Rich Pink</t>
  </si>
  <si>
    <t>Rhy. White</t>
  </si>
  <si>
    <t>Rhy. Spotted</t>
  </si>
  <si>
    <t>Rhy Cartoon</t>
  </si>
  <si>
    <t>Rhy. Orange</t>
  </si>
  <si>
    <t>Rhynchorides Bangkok Sunset x Ascocenda Vilas</t>
  </si>
  <si>
    <t>??</t>
  </si>
  <si>
    <t>Vanda Chocolate</t>
  </si>
  <si>
    <t>Den. Thongchai Mungkud</t>
  </si>
  <si>
    <t>Den. Old Rose #10277</t>
  </si>
  <si>
    <t xml:space="preserve">	Den. Banana Uncheng #B693 </t>
  </si>
  <si>
    <t xml:space="preserve">Den. Caesar </t>
  </si>
  <si>
    <t xml:space="preserve">Den. Yellow Brown Twist #3807 </t>
  </si>
  <si>
    <t>Den. Red Panda</t>
  </si>
  <si>
    <t>Den. Morning Sun</t>
  </si>
  <si>
    <t>Den. Caesar Red</t>
  </si>
  <si>
    <t>Rhy. 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</si>
</sst>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4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20"/>
      <color theme="2"/>
      <name val="Calibri"/>
      <family val="2"/>
      <scheme val="minor"/>
    </font>
    <font>
      <b/>
      <sz val="24"/>
      <name val="Arial"/>
      <family val="2"/>
    </font>
    <font>
      <b/>
      <sz val="36"/>
      <color theme="1"/>
      <name val="Forte"/>
      <family val="4"/>
    </font>
    <font>
      <b/>
      <i/>
      <sz val="28"/>
      <color theme="0"/>
      <name val="Calibri"/>
      <family val="2"/>
    </font>
    <font>
      <b/>
      <sz val="28"/>
      <color theme="2"/>
      <name val="Calibri"/>
      <family val="2"/>
      <scheme val="minor"/>
    </font>
    <font>
      <sz val="12"/>
      <color theme="1"/>
      <name val="Tahoma"/>
      <family val="2"/>
      <charset val="222"/>
    </font>
    <font>
      <b/>
      <sz val="20"/>
      <name val="Arial"/>
      <family val="2"/>
    </font>
    <font>
      <b/>
      <sz val="20"/>
      <color indexed="9"/>
      <name val="Calibri"/>
      <family val="2"/>
    </font>
    <font>
      <b/>
      <sz val="20"/>
      <color indexed="8"/>
      <name val="Calibri"/>
      <family val="2"/>
    </font>
    <font>
      <sz val="20"/>
      <name val="Arial"/>
      <family val="2"/>
    </font>
    <font>
      <sz val="20"/>
      <color theme="1"/>
      <name val="Calibri"/>
      <family val="2"/>
      <scheme val="minor"/>
    </font>
    <font>
      <sz val="20"/>
      <color indexed="9"/>
      <name val="Calibri"/>
      <family val="2"/>
    </font>
    <font>
      <sz val="20"/>
      <color theme="1"/>
      <name val="Tahoma"/>
      <family val="2"/>
      <charset val="222"/>
    </font>
    <font>
      <sz val="20"/>
      <color indexed="8"/>
      <name val="Calibri"/>
      <family val="2"/>
    </font>
    <font>
      <sz val="20"/>
      <color theme="1"/>
      <name val="Open Sans"/>
      <family val="2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2" borderId="3" xfId="0" applyFill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7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12" fillId="0" borderId="9" xfId="0" applyFont="1" applyBorder="1" applyAlignment="1">
      <alignment horizontal="center" vertical="center"/>
    </xf>
    <xf numFmtId="164" fontId="4" fillId="8" borderId="15" xfId="0" applyNumberFormat="1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right" vertical="center"/>
    </xf>
    <xf numFmtId="0" fontId="15" fillId="9" borderId="7" xfId="0" applyFont="1" applyFill="1" applyBorder="1" applyAlignment="1">
      <alignment horizontal="center" vertical="center" wrapText="1"/>
    </xf>
    <xf numFmtId="0" fontId="24" fillId="7" borderId="16" xfId="0" applyFont="1" applyFill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7" borderId="1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29" fillId="0" borderId="0" xfId="0" applyFont="1"/>
    <xf numFmtId="0" fontId="31" fillId="11" borderId="17" xfId="0" applyFont="1" applyFill="1" applyBorder="1" applyAlignment="1">
      <alignment horizontal="left" vertical="center" wrapText="1"/>
    </xf>
    <xf numFmtId="0" fontId="31" fillId="10" borderId="17" xfId="0" applyFont="1" applyFill="1" applyBorder="1" applyAlignment="1">
      <alignment horizontal="left" vertical="center" wrapText="1"/>
    </xf>
    <xf numFmtId="0" fontId="31" fillId="0" borderId="17" xfId="0" applyFont="1" applyBorder="1" applyAlignment="1">
      <alignment horizontal="left" vertical="center" wrapText="1"/>
    </xf>
    <xf numFmtId="0" fontId="31" fillId="11" borderId="20" xfId="0" applyFont="1" applyFill="1" applyBorder="1" applyAlignment="1">
      <alignment horizontal="left" vertical="center" wrapText="1"/>
    </xf>
    <xf numFmtId="0" fontId="31" fillId="10" borderId="20" xfId="0" applyFont="1" applyFill="1" applyBorder="1" applyAlignment="1">
      <alignment horizontal="left" vertical="center" wrapText="1"/>
    </xf>
    <xf numFmtId="0" fontId="31" fillId="0" borderId="20" xfId="0" applyFont="1" applyBorder="1" applyAlignment="1">
      <alignment horizontal="left" vertical="center" wrapText="1"/>
    </xf>
    <xf numFmtId="0" fontId="33" fillId="0" borderId="17" xfId="0" applyFont="1" applyBorder="1" applyAlignment="1">
      <alignment horizontal="left" vertical="center"/>
    </xf>
    <xf numFmtId="0" fontId="32" fillId="0" borderId="9" xfId="0" applyFont="1" applyBorder="1" applyAlignment="1">
      <alignment horizontal="left" vertical="center" wrapText="1"/>
    </xf>
    <xf numFmtId="0" fontId="32" fillId="0" borderId="0" xfId="0" applyFont="1"/>
    <xf numFmtId="0" fontId="26" fillId="9" borderId="7" xfId="0" applyFont="1" applyFill="1" applyBorder="1" applyAlignment="1">
      <alignment horizontal="center" vertical="center" wrapText="1"/>
    </xf>
    <xf numFmtId="164" fontId="27" fillId="8" borderId="15" xfId="0" applyNumberFormat="1" applyFont="1" applyFill="1" applyBorder="1" applyAlignment="1">
      <alignment horizontal="center" vertical="center"/>
    </xf>
    <xf numFmtId="0" fontId="31" fillId="10" borderId="17" xfId="0" applyFont="1" applyFill="1" applyBorder="1" applyAlignment="1">
      <alignment horizontal="center" vertical="center" wrapText="1"/>
    </xf>
    <xf numFmtId="0" fontId="31" fillId="10" borderId="20" xfId="0" applyFont="1" applyFill="1" applyBorder="1" applyAlignment="1">
      <alignment horizontal="center" vertical="center" wrapText="1"/>
    </xf>
    <xf numFmtId="0" fontId="6" fillId="7" borderId="21" xfId="0" applyFont="1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29" fillId="2" borderId="0" xfId="0" applyFont="1" applyFill="1"/>
    <xf numFmtId="0" fontId="0" fillId="2" borderId="0" xfId="0" applyFill="1"/>
    <xf numFmtId="0" fontId="0" fillId="2" borderId="29" xfId="0" applyFill="1" applyBorder="1" applyAlignment="1">
      <alignment horizontal="center" vertical="center"/>
    </xf>
    <xf numFmtId="164" fontId="13" fillId="8" borderId="31" xfId="0" applyNumberFormat="1" applyFont="1" applyFill="1" applyBorder="1" applyAlignment="1">
      <alignment horizontal="center" vertical="center"/>
    </xf>
    <xf numFmtId="0" fontId="19" fillId="8" borderId="32" xfId="0" applyFont="1" applyFill="1" applyBorder="1" applyAlignment="1">
      <alignment horizontal="center" vertical="center"/>
    </xf>
    <xf numFmtId="0" fontId="24" fillId="10" borderId="33" xfId="0" applyFont="1" applyFill="1" applyBorder="1" applyAlignment="1">
      <alignment horizontal="center" vertical="center" wrapText="1"/>
    </xf>
    <xf numFmtId="164" fontId="13" fillId="0" borderId="31" xfId="0" applyNumberFormat="1" applyFont="1" applyBorder="1" applyAlignment="1">
      <alignment horizontal="center" vertical="center"/>
    </xf>
    <xf numFmtId="0" fontId="24" fillId="10" borderId="34" xfId="0" applyFont="1" applyFill="1" applyBorder="1" applyAlignment="1">
      <alignment horizontal="center" vertical="center" wrapText="1"/>
    </xf>
    <xf numFmtId="0" fontId="24" fillId="7" borderId="34" xfId="0" applyFont="1" applyFill="1" applyBorder="1" applyAlignment="1">
      <alignment horizontal="center" vertical="center" wrapText="1"/>
    </xf>
    <xf numFmtId="0" fontId="24" fillId="7" borderId="34" xfId="0" applyFont="1" applyFill="1" applyBorder="1"/>
    <xf numFmtId="0" fontId="6" fillId="7" borderId="35" xfId="0" applyFont="1" applyFill="1" applyBorder="1" applyAlignment="1">
      <alignment horizontal="center" vertical="center"/>
    </xf>
    <xf numFmtId="0" fontId="0" fillId="4" borderId="25" xfId="0" applyFill="1" applyBorder="1"/>
    <xf numFmtId="0" fontId="0" fillId="4" borderId="0" xfId="0" applyFill="1"/>
    <xf numFmtId="0" fontId="29" fillId="4" borderId="0" xfId="0" applyFont="1" applyFill="1"/>
    <xf numFmtId="0" fontId="32" fillId="4" borderId="0" xfId="0" applyFont="1" applyFill="1"/>
    <xf numFmtId="0" fontId="0" fillId="4" borderId="36" xfId="0" applyFill="1" applyBorder="1"/>
    <xf numFmtId="0" fontId="0" fillId="4" borderId="27" xfId="0" applyFill="1" applyBorder="1"/>
    <xf numFmtId="0" fontId="0" fillId="4" borderId="26" xfId="0" applyFill="1" applyBorder="1"/>
    <xf numFmtId="0" fontId="0" fillId="4" borderId="37" xfId="0" applyFill="1" applyBorder="1"/>
    <xf numFmtId="0" fontId="0" fillId="4" borderId="38" xfId="0" applyFill="1" applyBorder="1"/>
    <xf numFmtId="0" fontId="29" fillId="4" borderId="38" xfId="0" applyFont="1" applyFill="1" applyBorder="1"/>
    <xf numFmtId="0" fontId="32" fillId="4" borderId="38" xfId="0" applyFont="1" applyFill="1" applyBorder="1"/>
    <xf numFmtId="0" fontId="0" fillId="4" borderId="39" xfId="0" applyFill="1" applyBorder="1"/>
    <xf numFmtId="0" fontId="0" fillId="4" borderId="14" xfId="0" applyFill="1" applyBorder="1"/>
    <xf numFmtId="0" fontId="0" fillId="4" borderId="12" xfId="0" applyFill="1" applyBorder="1"/>
    <xf numFmtId="0" fontId="0" fillId="2" borderId="22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10" fillId="3" borderId="12" xfId="0" applyFont="1" applyFill="1" applyBorder="1" applyAlignment="1">
      <alignment horizontal="left" vertical="center"/>
    </xf>
    <xf numFmtId="0" fontId="0" fillId="3" borderId="0" xfId="0" applyFill="1"/>
    <xf numFmtId="0" fontId="10" fillId="3" borderId="13" xfId="0" applyFont="1" applyFill="1" applyBorder="1" applyAlignment="1">
      <alignment horizontal="left" vertical="center"/>
    </xf>
    <xf numFmtId="0" fontId="0" fillId="3" borderId="3" xfId="0" applyFill="1" applyBorder="1"/>
    <xf numFmtId="0" fontId="15" fillId="5" borderId="31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30" fillId="5" borderId="10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5" fillId="3" borderId="8" xfId="0" applyNumberFormat="1" applyFont="1" applyFill="1" applyBorder="1" applyAlignment="1">
      <alignment horizontal="center" vertical="center"/>
    </xf>
    <xf numFmtId="1" fontId="5" fillId="3" borderId="11" xfId="0" applyNumberFormat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5" borderId="28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 wrapText="1"/>
    </xf>
    <xf numFmtId="0" fontId="26" fillId="5" borderId="10" xfId="0" applyFont="1" applyFill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 wrapText="1"/>
    </xf>
    <xf numFmtId="0" fontId="15" fillId="5" borderId="11" xfId="0" applyFont="1" applyFill="1" applyBorder="1" applyAlignment="1">
      <alignment horizontal="center" vertical="center" wrapText="1"/>
    </xf>
    <xf numFmtId="0" fontId="23" fillId="8" borderId="7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wrapText="1"/>
    </xf>
    <xf numFmtId="0" fontId="17" fillId="0" borderId="3" xfId="0" applyFont="1" applyBorder="1" applyAlignment="1">
      <alignment wrapText="1"/>
    </xf>
    <xf numFmtId="0" fontId="22" fillId="9" borderId="32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11" xfId="0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1" fillId="2" borderId="28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vertical="center"/>
    </xf>
    <xf numFmtId="0" fontId="0" fillId="3" borderId="4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e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g"/><Relationship Id="rId61" Type="http://schemas.openxmlformats.org/officeDocument/2006/relationships/image" Target="../media/image61.jpe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0</xdr:row>
      <xdr:rowOff>17124</xdr:rowOff>
    </xdr:from>
    <xdr:to>
      <xdr:col>1</xdr:col>
      <xdr:colOff>2250280</xdr:colOff>
      <xdr:row>6</xdr:row>
      <xdr:rowOff>17123</xdr:rowOff>
    </xdr:to>
    <xdr:pic>
      <xdr:nvPicPr>
        <xdr:cNvPr id="2" name="รูปภาพ 6">
          <a:extLst>
            <a:ext uri="{FF2B5EF4-FFF2-40B4-BE49-F238E27FC236}">
              <a16:creationId xmlns:a16="http://schemas.microsoft.com/office/drawing/2014/main" id="{BC429F1A-9AF5-4004-BF29-88E571CAD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906" y="17124"/>
          <a:ext cx="4691062" cy="192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103654</xdr:colOff>
      <xdr:row>60</xdr:row>
      <xdr:rowOff>49251</xdr:rowOff>
    </xdr:from>
    <xdr:ext cx="1764000" cy="1764000"/>
    <xdr:pic>
      <xdr:nvPicPr>
        <xdr:cNvPr id="70" name="image7.jpg">
          <a:extLst>
            <a:ext uri="{FF2B5EF4-FFF2-40B4-BE49-F238E27FC236}">
              <a16:creationId xmlns:a16="http://schemas.microsoft.com/office/drawing/2014/main" id="{89197F30-70D9-4AF0-969E-A0624973F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3654" y="95680251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126066</xdr:colOff>
      <xdr:row>53</xdr:row>
      <xdr:rowOff>60456</xdr:rowOff>
    </xdr:from>
    <xdr:ext cx="1764000" cy="1764000"/>
    <xdr:pic>
      <xdr:nvPicPr>
        <xdr:cNvPr id="71" name="image21.jpg">
          <a:extLst>
            <a:ext uri="{FF2B5EF4-FFF2-40B4-BE49-F238E27FC236}">
              <a16:creationId xmlns:a16="http://schemas.microsoft.com/office/drawing/2014/main" id="{3AA98394-44AB-4874-AE78-526D6E66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6066" y="82356456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114860</xdr:colOff>
      <xdr:row>21</xdr:row>
      <xdr:rowOff>60456</xdr:rowOff>
    </xdr:from>
    <xdr:ext cx="1764000" cy="1764000"/>
    <xdr:pic>
      <xdr:nvPicPr>
        <xdr:cNvPr id="72" name="image18.jpg">
          <a:extLst>
            <a:ext uri="{FF2B5EF4-FFF2-40B4-BE49-F238E27FC236}">
              <a16:creationId xmlns:a16="http://schemas.microsoft.com/office/drawing/2014/main" id="{5E409EA0-45DC-496C-B20D-7198CC9A1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4860" y="21396456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114860</xdr:colOff>
      <xdr:row>31</xdr:row>
      <xdr:rowOff>58775</xdr:rowOff>
    </xdr:from>
    <xdr:ext cx="1764000" cy="1764000"/>
    <xdr:pic>
      <xdr:nvPicPr>
        <xdr:cNvPr id="73" name="image12.jpg">
          <a:extLst>
            <a:ext uri="{FF2B5EF4-FFF2-40B4-BE49-F238E27FC236}">
              <a16:creationId xmlns:a16="http://schemas.microsoft.com/office/drawing/2014/main" id="{B760CEF1-9749-4596-8885-C1F9CD3B8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4860" y="40444775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114836</xdr:colOff>
      <xdr:row>66</xdr:row>
      <xdr:rowOff>69981</xdr:rowOff>
    </xdr:from>
    <xdr:ext cx="1764000" cy="1764000"/>
    <xdr:pic>
      <xdr:nvPicPr>
        <xdr:cNvPr id="74" name="image1.jpg">
          <a:extLst>
            <a:ext uri="{FF2B5EF4-FFF2-40B4-BE49-F238E27FC236}">
              <a16:creationId xmlns:a16="http://schemas.microsoft.com/office/drawing/2014/main" id="{E90D3431-CE9E-4D06-BA15-BEAF0987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4836" y="107130981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114860</xdr:colOff>
      <xdr:row>16</xdr:row>
      <xdr:rowOff>60456</xdr:rowOff>
    </xdr:from>
    <xdr:ext cx="1764000" cy="1764000"/>
    <xdr:pic>
      <xdr:nvPicPr>
        <xdr:cNvPr id="75" name="image82.jpg">
          <a:extLst>
            <a:ext uri="{FF2B5EF4-FFF2-40B4-BE49-F238E27FC236}">
              <a16:creationId xmlns:a16="http://schemas.microsoft.com/office/drawing/2014/main" id="{F9EE9958-8080-496A-97B1-2B5D0AB66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860" y="11871456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114836</xdr:colOff>
      <xdr:row>48</xdr:row>
      <xdr:rowOff>60457</xdr:rowOff>
    </xdr:from>
    <xdr:ext cx="1764000" cy="1764000"/>
    <xdr:pic>
      <xdr:nvPicPr>
        <xdr:cNvPr id="76" name="image15.jpg">
          <a:extLst>
            <a:ext uri="{FF2B5EF4-FFF2-40B4-BE49-F238E27FC236}">
              <a16:creationId xmlns:a16="http://schemas.microsoft.com/office/drawing/2014/main" id="{390B8141-795E-4F53-BF8C-BA6A27355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4836" y="72831457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92448</xdr:colOff>
      <xdr:row>50</xdr:row>
      <xdr:rowOff>58775</xdr:rowOff>
    </xdr:from>
    <xdr:ext cx="1764000" cy="1764000"/>
    <xdr:pic>
      <xdr:nvPicPr>
        <xdr:cNvPr id="77" name="image16.jpg">
          <a:extLst>
            <a:ext uri="{FF2B5EF4-FFF2-40B4-BE49-F238E27FC236}">
              <a16:creationId xmlns:a16="http://schemas.microsoft.com/office/drawing/2014/main" id="{DB26151C-39DD-4EB2-9817-4D4C9BB6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2448" y="76639775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103629</xdr:colOff>
      <xdr:row>63</xdr:row>
      <xdr:rowOff>50932</xdr:rowOff>
    </xdr:from>
    <xdr:ext cx="1764000" cy="1764000"/>
    <xdr:pic>
      <xdr:nvPicPr>
        <xdr:cNvPr id="78" name="image30.jpg">
          <a:extLst>
            <a:ext uri="{FF2B5EF4-FFF2-40B4-BE49-F238E27FC236}">
              <a16:creationId xmlns:a16="http://schemas.microsoft.com/office/drawing/2014/main" id="{038F3824-3452-40DD-A6C6-1065715E8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629" y="101396932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114860</xdr:colOff>
      <xdr:row>15</xdr:row>
      <xdr:rowOff>60457</xdr:rowOff>
    </xdr:from>
    <xdr:ext cx="1764000" cy="1764000"/>
    <xdr:pic>
      <xdr:nvPicPr>
        <xdr:cNvPr id="79" name="image26.jpg">
          <a:extLst>
            <a:ext uri="{FF2B5EF4-FFF2-40B4-BE49-F238E27FC236}">
              <a16:creationId xmlns:a16="http://schemas.microsoft.com/office/drawing/2014/main" id="{01685CF1-741C-4360-A662-9B2EF20B9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4860" y="9966457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108136</xdr:colOff>
      <xdr:row>34</xdr:row>
      <xdr:rowOff>62137</xdr:rowOff>
    </xdr:from>
    <xdr:ext cx="1764000" cy="1764000"/>
    <xdr:pic>
      <xdr:nvPicPr>
        <xdr:cNvPr id="80" name="image28.jpg">
          <a:extLst>
            <a:ext uri="{FF2B5EF4-FFF2-40B4-BE49-F238E27FC236}">
              <a16:creationId xmlns:a16="http://schemas.microsoft.com/office/drawing/2014/main" id="{E941F80B-6896-429C-8FFC-B068332F9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8136" y="46163137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113178</xdr:colOff>
      <xdr:row>38</xdr:row>
      <xdr:rowOff>58775</xdr:rowOff>
    </xdr:from>
    <xdr:ext cx="1764000" cy="1764000"/>
    <xdr:pic>
      <xdr:nvPicPr>
        <xdr:cNvPr id="81" name="image34.jpg">
          <a:extLst>
            <a:ext uri="{FF2B5EF4-FFF2-40B4-BE49-F238E27FC236}">
              <a16:creationId xmlns:a16="http://schemas.microsoft.com/office/drawing/2014/main" id="{C2817D11-0092-48FD-BD59-54204873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3178" y="53779775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114860</xdr:colOff>
      <xdr:row>26</xdr:row>
      <xdr:rowOff>50931</xdr:rowOff>
    </xdr:from>
    <xdr:ext cx="1764000" cy="1764000"/>
    <xdr:pic>
      <xdr:nvPicPr>
        <xdr:cNvPr id="82" name="image33.jpg">
          <a:extLst>
            <a:ext uri="{FF2B5EF4-FFF2-40B4-BE49-F238E27FC236}">
              <a16:creationId xmlns:a16="http://schemas.microsoft.com/office/drawing/2014/main" id="{F19D009A-7CC6-4311-8A26-3F112548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4860" y="30911931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112059</xdr:colOff>
      <xdr:row>13</xdr:row>
      <xdr:rowOff>57656</xdr:rowOff>
    </xdr:from>
    <xdr:ext cx="1764000" cy="1764000"/>
    <xdr:pic>
      <xdr:nvPicPr>
        <xdr:cNvPr id="83" name="image40.jpg">
          <a:extLst>
            <a:ext uri="{FF2B5EF4-FFF2-40B4-BE49-F238E27FC236}">
              <a16:creationId xmlns:a16="http://schemas.microsoft.com/office/drawing/2014/main" id="{4E928492-6188-4186-A22F-5F09C3B43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059" y="6153656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100853</xdr:colOff>
      <xdr:row>17</xdr:row>
      <xdr:rowOff>35244</xdr:rowOff>
    </xdr:from>
    <xdr:ext cx="1764000" cy="1764000"/>
    <xdr:pic>
      <xdr:nvPicPr>
        <xdr:cNvPr id="84" name="image42.jpg">
          <a:extLst>
            <a:ext uri="{FF2B5EF4-FFF2-40B4-BE49-F238E27FC236}">
              <a16:creationId xmlns:a16="http://schemas.microsoft.com/office/drawing/2014/main" id="{2214FC0D-99C8-4D62-9090-9398CF589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0853" y="13751244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100854</xdr:colOff>
      <xdr:row>27</xdr:row>
      <xdr:rowOff>68862</xdr:rowOff>
    </xdr:from>
    <xdr:ext cx="1764000" cy="1764000"/>
    <xdr:pic>
      <xdr:nvPicPr>
        <xdr:cNvPr id="85" name="image48.jpg">
          <a:extLst>
            <a:ext uri="{FF2B5EF4-FFF2-40B4-BE49-F238E27FC236}">
              <a16:creationId xmlns:a16="http://schemas.microsoft.com/office/drawing/2014/main" id="{24F67EC6-B76E-4675-8721-145461711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00854" y="32834862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112035</xdr:colOff>
      <xdr:row>44</xdr:row>
      <xdr:rowOff>57657</xdr:rowOff>
    </xdr:from>
    <xdr:ext cx="1764000" cy="1764000"/>
    <xdr:pic>
      <xdr:nvPicPr>
        <xdr:cNvPr id="86" name="image55.jpg">
          <a:extLst>
            <a:ext uri="{FF2B5EF4-FFF2-40B4-BE49-F238E27FC236}">
              <a16:creationId xmlns:a16="http://schemas.microsoft.com/office/drawing/2014/main" id="{0883661B-39A5-464D-BD93-C4586186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2035" y="65208657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112060</xdr:colOff>
      <xdr:row>46</xdr:row>
      <xdr:rowOff>46449</xdr:rowOff>
    </xdr:from>
    <xdr:ext cx="1764000" cy="1764000"/>
    <xdr:pic>
      <xdr:nvPicPr>
        <xdr:cNvPr id="87" name="image59.jpg">
          <a:extLst>
            <a:ext uri="{FF2B5EF4-FFF2-40B4-BE49-F238E27FC236}">
              <a16:creationId xmlns:a16="http://schemas.microsoft.com/office/drawing/2014/main" id="{B480DD85-D0A3-4665-9129-AECDA319E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2060" y="69007449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112060</xdr:colOff>
      <xdr:row>56</xdr:row>
      <xdr:rowOff>46451</xdr:rowOff>
    </xdr:from>
    <xdr:ext cx="1764000" cy="1764000"/>
    <xdr:pic>
      <xdr:nvPicPr>
        <xdr:cNvPr id="88" name="image66.jpg">
          <a:extLst>
            <a:ext uri="{FF2B5EF4-FFF2-40B4-BE49-F238E27FC236}">
              <a16:creationId xmlns:a16="http://schemas.microsoft.com/office/drawing/2014/main" id="{6FC46222-DC76-41B5-887F-0A9F67C49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2060" y="88057451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112059</xdr:colOff>
      <xdr:row>58</xdr:row>
      <xdr:rowOff>68862</xdr:rowOff>
    </xdr:from>
    <xdr:ext cx="1764000" cy="1764000"/>
    <xdr:pic>
      <xdr:nvPicPr>
        <xdr:cNvPr id="89" name="image70.jpg">
          <a:extLst>
            <a:ext uri="{FF2B5EF4-FFF2-40B4-BE49-F238E27FC236}">
              <a16:creationId xmlns:a16="http://schemas.microsoft.com/office/drawing/2014/main" id="{357B71F9-5792-419D-91A4-1B5C3B312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2059" y="91889862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100829</xdr:colOff>
      <xdr:row>59</xdr:row>
      <xdr:rowOff>57657</xdr:rowOff>
    </xdr:from>
    <xdr:ext cx="1764000" cy="1764000"/>
    <xdr:pic>
      <xdr:nvPicPr>
        <xdr:cNvPr id="90" name="image75.jpg">
          <a:extLst>
            <a:ext uri="{FF2B5EF4-FFF2-40B4-BE49-F238E27FC236}">
              <a16:creationId xmlns:a16="http://schemas.microsoft.com/office/drawing/2014/main" id="{F4D63531-DC02-4096-B940-55075A287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0829" y="93783657"/>
          <a:ext cx="1764000" cy="176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100852</xdr:colOff>
      <xdr:row>69</xdr:row>
      <xdr:rowOff>46449</xdr:rowOff>
    </xdr:from>
    <xdr:to>
      <xdr:col>0</xdr:col>
      <xdr:colOff>1864852</xdr:colOff>
      <xdr:row>69</xdr:row>
      <xdr:rowOff>1810449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68D7C2E2-597A-4BF4-87F8-EE10E2B1B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2" y="112822449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94675</xdr:colOff>
      <xdr:row>71</xdr:row>
      <xdr:rowOff>46452</xdr:rowOff>
    </xdr:from>
    <xdr:to>
      <xdr:col>0</xdr:col>
      <xdr:colOff>1858675</xdr:colOff>
      <xdr:row>71</xdr:row>
      <xdr:rowOff>1810452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1AE19A65-5E68-4135-A843-40B1DFA8E7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94675" y="116632452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102425</xdr:colOff>
      <xdr:row>69</xdr:row>
      <xdr:rowOff>1864610</xdr:rowOff>
    </xdr:from>
    <xdr:to>
      <xdr:col>0</xdr:col>
      <xdr:colOff>1866425</xdr:colOff>
      <xdr:row>70</xdr:row>
      <xdr:rowOff>1723610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47CA26F-E707-4E09-936B-048039098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02425" y="114640610"/>
          <a:ext cx="1764000" cy="1764000"/>
        </a:xfrm>
        <a:prstGeom prst="rect">
          <a:avLst/>
        </a:prstGeom>
      </xdr:spPr>
    </xdr:pic>
    <xdr:clientData/>
  </xdr:twoCellAnchor>
  <xdr:oneCellAnchor>
    <xdr:from>
      <xdr:col>0</xdr:col>
      <xdr:colOff>112059</xdr:colOff>
      <xdr:row>75</xdr:row>
      <xdr:rowOff>57655</xdr:rowOff>
    </xdr:from>
    <xdr:ext cx="1764000" cy="1764000"/>
    <xdr:pic>
      <xdr:nvPicPr>
        <xdr:cNvPr id="94" name="image76.jpg">
          <a:extLst>
            <a:ext uri="{FF2B5EF4-FFF2-40B4-BE49-F238E27FC236}">
              <a16:creationId xmlns:a16="http://schemas.microsoft.com/office/drawing/2014/main" id="{C5CE0AE9-3354-4BA2-AB83-2399F00C2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059" y="124263655"/>
          <a:ext cx="1764000" cy="176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134471</xdr:colOff>
      <xdr:row>77</xdr:row>
      <xdr:rowOff>63730</xdr:rowOff>
    </xdr:from>
    <xdr:to>
      <xdr:col>0</xdr:col>
      <xdr:colOff>1898471</xdr:colOff>
      <xdr:row>77</xdr:row>
      <xdr:rowOff>1827730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773430D6-6A46-4C84-AEEA-B4A512922D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34471" y="128079730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100852</xdr:colOff>
      <xdr:row>68</xdr:row>
      <xdr:rowOff>46449</xdr:rowOff>
    </xdr:from>
    <xdr:to>
      <xdr:col>0</xdr:col>
      <xdr:colOff>1864852</xdr:colOff>
      <xdr:row>68</xdr:row>
      <xdr:rowOff>1810449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1E5C3B1-DD18-4449-8799-C0C801A6F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2" y="110917449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72</xdr:row>
      <xdr:rowOff>69561</xdr:rowOff>
    </xdr:from>
    <xdr:to>
      <xdr:col>0</xdr:col>
      <xdr:colOff>1859250</xdr:colOff>
      <xdr:row>72</xdr:row>
      <xdr:rowOff>1833561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1176B424-BC99-49A8-BEF4-F7B8F86F4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95250" y="118560561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87396</xdr:colOff>
      <xdr:row>74</xdr:row>
      <xdr:rowOff>34544</xdr:rowOff>
    </xdr:from>
    <xdr:to>
      <xdr:col>0</xdr:col>
      <xdr:colOff>1851396</xdr:colOff>
      <xdr:row>74</xdr:row>
      <xdr:rowOff>1798544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81E638CF-9C75-4CE7-A8D5-9706C8AC7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87396" y="122335544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133211</xdr:colOff>
      <xdr:row>76</xdr:row>
      <xdr:rowOff>45468</xdr:rowOff>
    </xdr:from>
    <xdr:to>
      <xdr:col>0</xdr:col>
      <xdr:colOff>1897211</xdr:colOff>
      <xdr:row>76</xdr:row>
      <xdr:rowOff>1809468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84D529F4-2F9E-4649-A19E-83A2B6D58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33211" y="126156468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30</xdr:row>
      <xdr:rowOff>35245</xdr:rowOff>
    </xdr:from>
    <xdr:to>
      <xdr:col>0</xdr:col>
      <xdr:colOff>1831236</xdr:colOff>
      <xdr:row>30</xdr:row>
      <xdr:rowOff>1799245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4145EB-90F6-4423-B5ED-B69D87966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38516245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100852</xdr:colOff>
      <xdr:row>65</xdr:row>
      <xdr:rowOff>46449</xdr:rowOff>
    </xdr:from>
    <xdr:to>
      <xdr:col>0</xdr:col>
      <xdr:colOff>1864852</xdr:colOff>
      <xdr:row>65</xdr:row>
      <xdr:rowOff>1810449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BA8C6C9C-1B45-4D47-A3B9-64F389AC4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2" y="105202449"/>
          <a:ext cx="1764000" cy="1764000"/>
        </a:xfrm>
        <a:prstGeom prst="rect">
          <a:avLst/>
        </a:prstGeom>
      </xdr:spPr>
    </xdr:pic>
    <xdr:clientData/>
  </xdr:twoCellAnchor>
  <xdr:oneCellAnchor>
    <xdr:from>
      <xdr:col>0</xdr:col>
      <xdr:colOff>112059</xdr:colOff>
      <xdr:row>54</xdr:row>
      <xdr:rowOff>57656</xdr:rowOff>
    </xdr:from>
    <xdr:ext cx="1764000" cy="1764000"/>
    <xdr:pic>
      <xdr:nvPicPr>
        <xdr:cNvPr id="102" name="image63.jpg">
          <a:extLst>
            <a:ext uri="{FF2B5EF4-FFF2-40B4-BE49-F238E27FC236}">
              <a16:creationId xmlns:a16="http://schemas.microsoft.com/office/drawing/2014/main" id="{C4C6AD40-EA42-45D8-8B15-35E796FFE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12059" y="84258656"/>
          <a:ext cx="1764000" cy="176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100854</xdr:colOff>
      <xdr:row>19</xdr:row>
      <xdr:rowOff>46451</xdr:rowOff>
    </xdr:from>
    <xdr:to>
      <xdr:col>0</xdr:col>
      <xdr:colOff>1864854</xdr:colOff>
      <xdr:row>19</xdr:row>
      <xdr:rowOff>1810451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37224C9-88F8-469F-BC75-5AB3DAD9A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4" y="17572451"/>
          <a:ext cx="1764000" cy="1764000"/>
        </a:xfrm>
        <a:prstGeom prst="rect">
          <a:avLst/>
        </a:prstGeom>
      </xdr:spPr>
    </xdr:pic>
    <xdr:clientData/>
  </xdr:twoCellAnchor>
  <xdr:oneCellAnchor>
    <xdr:from>
      <xdr:col>0</xdr:col>
      <xdr:colOff>112060</xdr:colOff>
      <xdr:row>42</xdr:row>
      <xdr:rowOff>57655</xdr:rowOff>
    </xdr:from>
    <xdr:ext cx="1764000" cy="1764000"/>
    <xdr:pic>
      <xdr:nvPicPr>
        <xdr:cNvPr id="104" name="image22.jpg">
          <a:extLst>
            <a:ext uri="{FF2B5EF4-FFF2-40B4-BE49-F238E27FC236}">
              <a16:creationId xmlns:a16="http://schemas.microsoft.com/office/drawing/2014/main" id="{F9B715ED-8231-45D9-8DC7-93A0E626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2060" y="61398655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112059</xdr:colOff>
      <xdr:row>45</xdr:row>
      <xdr:rowOff>57656</xdr:rowOff>
    </xdr:from>
    <xdr:ext cx="1764000" cy="1764000"/>
    <xdr:pic>
      <xdr:nvPicPr>
        <xdr:cNvPr id="105" name="image58.jpg">
          <a:extLst>
            <a:ext uri="{FF2B5EF4-FFF2-40B4-BE49-F238E27FC236}">
              <a16:creationId xmlns:a16="http://schemas.microsoft.com/office/drawing/2014/main" id="{90B781EF-5BF4-408C-A5B0-090551BC2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12059" y="67113656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112059</xdr:colOff>
      <xdr:row>33</xdr:row>
      <xdr:rowOff>57656</xdr:rowOff>
    </xdr:from>
    <xdr:ext cx="1764000" cy="1764000"/>
    <xdr:pic>
      <xdr:nvPicPr>
        <xdr:cNvPr id="106" name="image50.jpg">
          <a:extLst>
            <a:ext uri="{FF2B5EF4-FFF2-40B4-BE49-F238E27FC236}">
              <a16:creationId xmlns:a16="http://schemas.microsoft.com/office/drawing/2014/main" id="{31F31F09-6937-4ECF-A652-BE7817F72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12059" y="44253656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112059</xdr:colOff>
      <xdr:row>18</xdr:row>
      <xdr:rowOff>57655</xdr:rowOff>
    </xdr:from>
    <xdr:ext cx="1764000" cy="1764000"/>
    <xdr:pic>
      <xdr:nvPicPr>
        <xdr:cNvPr id="107" name="image14.jpg">
          <a:extLst>
            <a:ext uri="{FF2B5EF4-FFF2-40B4-BE49-F238E27FC236}">
              <a16:creationId xmlns:a16="http://schemas.microsoft.com/office/drawing/2014/main" id="{AA2252B3-BA4A-4737-BAAB-556E9E10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12059" y="15678655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112059</xdr:colOff>
      <xdr:row>51</xdr:row>
      <xdr:rowOff>57656</xdr:rowOff>
    </xdr:from>
    <xdr:ext cx="1764000" cy="1764000"/>
    <xdr:pic>
      <xdr:nvPicPr>
        <xdr:cNvPr id="108" name="image61.jpg">
          <a:extLst>
            <a:ext uri="{FF2B5EF4-FFF2-40B4-BE49-F238E27FC236}">
              <a16:creationId xmlns:a16="http://schemas.microsoft.com/office/drawing/2014/main" id="{95491BA0-41B5-4921-B59D-1702E2A12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12059" y="78543656"/>
          <a:ext cx="1764000" cy="176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112031</xdr:colOff>
      <xdr:row>64</xdr:row>
      <xdr:rowOff>68864</xdr:rowOff>
    </xdr:from>
    <xdr:to>
      <xdr:col>0</xdr:col>
      <xdr:colOff>1876031</xdr:colOff>
      <xdr:row>64</xdr:row>
      <xdr:rowOff>1832864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EF370AD8-CC88-42C0-BF0D-012BEDCC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31" y="103319864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112031</xdr:colOff>
      <xdr:row>28</xdr:row>
      <xdr:rowOff>57657</xdr:rowOff>
    </xdr:from>
    <xdr:to>
      <xdr:col>0</xdr:col>
      <xdr:colOff>1876031</xdr:colOff>
      <xdr:row>28</xdr:row>
      <xdr:rowOff>1821657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53C35698-0F4E-485C-8B11-8176113CB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31" y="34728657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112032</xdr:colOff>
      <xdr:row>23</xdr:row>
      <xdr:rowOff>57658</xdr:rowOff>
    </xdr:from>
    <xdr:to>
      <xdr:col>0</xdr:col>
      <xdr:colOff>1876032</xdr:colOff>
      <xdr:row>23</xdr:row>
      <xdr:rowOff>1821658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AAD8666-F529-4DF5-B5AE-EA35D4976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32" y="25203658"/>
          <a:ext cx="1764000" cy="1764000"/>
        </a:xfrm>
        <a:prstGeom prst="rect">
          <a:avLst/>
        </a:prstGeom>
      </xdr:spPr>
    </xdr:pic>
    <xdr:clientData/>
  </xdr:twoCellAnchor>
  <xdr:oneCellAnchor>
    <xdr:from>
      <xdr:col>0</xdr:col>
      <xdr:colOff>47298</xdr:colOff>
      <xdr:row>25</xdr:row>
      <xdr:rowOff>46450</xdr:rowOff>
    </xdr:from>
    <xdr:ext cx="1764000" cy="1764000"/>
    <xdr:pic>
      <xdr:nvPicPr>
        <xdr:cNvPr id="112" name="image46.jpg">
          <a:extLst>
            <a:ext uri="{FF2B5EF4-FFF2-40B4-BE49-F238E27FC236}">
              <a16:creationId xmlns:a16="http://schemas.microsoft.com/office/drawing/2014/main" id="{BA6CB8AD-6D1E-42AB-BE71-83E8380C1A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tretch/>
      </xdr:blipFill>
      <xdr:spPr>
        <a:xfrm>
          <a:off x="47298" y="29002450"/>
          <a:ext cx="1764000" cy="176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37</xdr:row>
      <xdr:rowOff>39083</xdr:rowOff>
    </xdr:from>
    <xdr:to>
      <xdr:col>0</xdr:col>
      <xdr:colOff>1764000</xdr:colOff>
      <xdr:row>37</xdr:row>
      <xdr:rowOff>1803083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DDC79629-14D2-40E8-BA56-BC925051C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0" y="51855083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89620</xdr:colOff>
      <xdr:row>43</xdr:row>
      <xdr:rowOff>57657</xdr:rowOff>
    </xdr:from>
    <xdr:to>
      <xdr:col>0</xdr:col>
      <xdr:colOff>1853620</xdr:colOff>
      <xdr:row>43</xdr:row>
      <xdr:rowOff>1821657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A560194F-F84D-4C26-A554-B5F6F496C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20" y="63303657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89620</xdr:colOff>
      <xdr:row>67</xdr:row>
      <xdr:rowOff>57656</xdr:rowOff>
    </xdr:from>
    <xdr:to>
      <xdr:col>0</xdr:col>
      <xdr:colOff>1853620</xdr:colOff>
      <xdr:row>67</xdr:row>
      <xdr:rowOff>1821656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6CD9A3F5-E2A8-4F25-B900-4DFD32E7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20" y="109023656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73</xdr:row>
      <xdr:rowOff>80069</xdr:rowOff>
    </xdr:from>
    <xdr:to>
      <xdr:col>0</xdr:col>
      <xdr:colOff>1871157</xdr:colOff>
      <xdr:row>73</xdr:row>
      <xdr:rowOff>1844069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7234A3B4-BA66-4D19-B0EA-EBE92BE0F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107157" y="120476069"/>
          <a:ext cx="1764000" cy="1764000"/>
        </a:xfrm>
        <a:prstGeom prst="rect">
          <a:avLst/>
        </a:prstGeom>
      </xdr:spPr>
    </xdr:pic>
    <xdr:clientData/>
  </xdr:twoCellAnchor>
  <xdr:oneCellAnchor>
    <xdr:from>
      <xdr:col>0</xdr:col>
      <xdr:colOff>100854</xdr:colOff>
      <xdr:row>29</xdr:row>
      <xdr:rowOff>46450</xdr:rowOff>
    </xdr:from>
    <xdr:ext cx="1764000" cy="1764000"/>
    <xdr:pic>
      <xdr:nvPicPr>
        <xdr:cNvPr id="117" name="image5.jpg">
          <a:extLst>
            <a:ext uri="{FF2B5EF4-FFF2-40B4-BE49-F238E27FC236}">
              <a16:creationId xmlns:a16="http://schemas.microsoft.com/office/drawing/2014/main" id="{101506B8-A60A-4236-81CA-976462C76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0854" y="36622450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89648</xdr:colOff>
      <xdr:row>14</xdr:row>
      <xdr:rowOff>57656</xdr:rowOff>
    </xdr:from>
    <xdr:ext cx="1764000" cy="1764000"/>
    <xdr:pic>
      <xdr:nvPicPr>
        <xdr:cNvPr id="118" name="image6.jpg">
          <a:extLst>
            <a:ext uri="{FF2B5EF4-FFF2-40B4-BE49-F238E27FC236}">
              <a16:creationId xmlns:a16="http://schemas.microsoft.com/office/drawing/2014/main" id="{D6BA93BA-981E-46B6-9BBE-9A46EF51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89648" y="8058656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100854</xdr:colOff>
      <xdr:row>47</xdr:row>
      <xdr:rowOff>46450</xdr:rowOff>
    </xdr:from>
    <xdr:ext cx="1764000" cy="1764000"/>
    <xdr:pic>
      <xdr:nvPicPr>
        <xdr:cNvPr id="119" name="image60.jpg">
          <a:extLst>
            <a:ext uri="{FF2B5EF4-FFF2-40B4-BE49-F238E27FC236}">
              <a16:creationId xmlns:a16="http://schemas.microsoft.com/office/drawing/2014/main" id="{BBC3C112-4005-430E-BCCE-856C5C880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00854" y="70912450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89648</xdr:colOff>
      <xdr:row>52</xdr:row>
      <xdr:rowOff>46450</xdr:rowOff>
    </xdr:from>
    <xdr:ext cx="1764000" cy="1764000"/>
    <xdr:pic>
      <xdr:nvPicPr>
        <xdr:cNvPr id="120" name="image25.jpg">
          <a:extLst>
            <a:ext uri="{FF2B5EF4-FFF2-40B4-BE49-F238E27FC236}">
              <a16:creationId xmlns:a16="http://schemas.microsoft.com/office/drawing/2014/main" id="{1E5A5934-5FEA-444B-9E82-75D9F53C0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9648" y="80437450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89648</xdr:colOff>
      <xdr:row>40</xdr:row>
      <xdr:rowOff>46450</xdr:rowOff>
    </xdr:from>
    <xdr:ext cx="1764000" cy="1764000"/>
    <xdr:pic>
      <xdr:nvPicPr>
        <xdr:cNvPr id="121" name="image54.jpg">
          <a:extLst>
            <a:ext uri="{FF2B5EF4-FFF2-40B4-BE49-F238E27FC236}">
              <a16:creationId xmlns:a16="http://schemas.microsoft.com/office/drawing/2014/main" id="{AC7D6ACA-900B-4C95-8CDD-7E1103BC1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89648" y="57577450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89648</xdr:colOff>
      <xdr:row>12</xdr:row>
      <xdr:rowOff>68862</xdr:rowOff>
    </xdr:from>
    <xdr:ext cx="1764000" cy="1764000"/>
    <xdr:pic>
      <xdr:nvPicPr>
        <xdr:cNvPr id="122" name="image41.jpg">
          <a:extLst>
            <a:ext uri="{FF2B5EF4-FFF2-40B4-BE49-F238E27FC236}">
              <a16:creationId xmlns:a16="http://schemas.microsoft.com/office/drawing/2014/main" id="{9DC00803-4755-4EE6-941E-515CA41C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9648" y="4259862"/>
          <a:ext cx="1764000" cy="176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89647</xdr:colOff>
      <xdr:row>22</xdr:row>
      <xdr:rowOff>57656</xdr:rowOff>
    </xdr:from>
    <xdr:ext cx="1764000" cy="1764000"/>
    <xdr:pic>
      <xdr:nvPicPr>
        <xdr:cNvPr id="123" name="image44.jpg">
          <a:extLst>
            <a:ext uri="{FF2B5EF4-FFF2-40B4-BE49-F238E27FC236}">
              <a16:creationId xmlns:a16="http://schemas.microsoft.com/office/drawing/2014/main" id="{7BDDEE02-7459-4B3B-8ABF-9D0B593A5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9647" y="23298656"/>
          <a:ext cx="1764000" cy="176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44798</xdr:colOff>
      <xdr:row>20</xdr:row>
      <xdr:rowOff>46452</xdr:rowOff>
    </xdr:from>
    <xdr:to>
      <xdr:col>0</xdr:col>
      <xdr:colOff>1808798</xdr:colOff>
      <xdr:row>20</xdr:row>
      <xdr:rowOff>1810452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9606E90C-7161-4928-ACD3-882D32328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44798" y="19477452"/>
          <a:ext cx="1764000" cy="1764000"/>
        </a:xfrm>
        <a:prstGeom prst="rect">
          <a:avLst/>
        </a:prstGeom>
      </xdr:spPr>
    </xdr:pic>
    <xdr:clientData/>
  </xdr:twoCellAnchor>
  <xdr:oneCellAnchor>
    <xdr:from>
      <xdr:col>0</xdr:col>
      <xdr:colOff>89624</xdr:colOff>
      <xdr:row>39</xdr:row>
      <xdr:rowOff>46450</xdr:rowOff>
    </xdr:from>
    <xdr:ext cx="1764000" cy="1764000"/>
    <xdr:pic>
      <xdr:nvPicPr>
        <xdr:cNvPr id="125" name="image81.jpg">
          <a:extLst>
            <a:ext uri="{FF2B5EF4-FFF2-40B4-BE49-F238E27FC236}">
              <a16:creationId xmlns:a16="http://schemas.microsoft.com/office/drawing/2014/main" id="{BE153DFD-7863-4597-B020-8189CFB7E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89624" y="55672450"/>
          <a:ext cx="1764000" cy="176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56006</xdr:colOff>
      <xdr:row>61</xdr:row>
      <xdr:rowOff>24040</xdr:rowOff>
    </xdr:from>
    <xdr:to>
      <xdr:col>0</xdr:col>
      <xdr:colOff>1820006</xdr:colOff>
      <xdr:row>61</xdr:row>
      <xdr:rowOff>1788040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53D2DEAB-A238-4154-98EB-1DA201142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" y="97560040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55</xdr:row>
      <xdr:rowOff>12832</xdr:rowOff>
    </xdr:from>
    <xdr:to>
      <xdr:col>0</xdr:col>
      <xdr:colOff>1808824</xdr:colOff>
      <xdr:row>55</xdr:row>
      <xdr:rowOff>1776832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B6C0F7C8-8464-40C7-BE20-612628C32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4" y="86118832"/>
          <a:ext cx="1764000" cy="1764000"/>
        </a:xfrm>
        <a:prstGeom prst="rect">
          <a:avLst/>
        </a:prstGeom>
      </xdr:spPr>
    </xdr:pic>
    <xdr:clientData/>
  </xdr:twoCellAnchor>
  <xdr:oneCellAnchor>
    <xdr:from>
      <xdr:col>0</xdr:col>
      <xdr:colOff>89648</xdr:colOff>
      <xdr:row>49</xdr:row>
      <xdr:rowOff>57656</xdr:rowOff>
    </xdr:from>
    <xdr:ext cx="1764000" cy="1764000"/>
    <xdr:pic>
      <xdr:nvPicPr>
        <xdr:cNvPr id="128" name="image83.jpg">
          <a:extLst>
            <a:ext uri="{FF2B5EF4-FFF2-40B4-BE49-F238E27FC236}">
              <a16:creationId xmlns:a16="http://schemas.microsoft.com/office/drawing/2014/main" id="{78E4882B-8F7D-4426-A88E-15D6FCC3F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89648" y="74733656"/>
          <a:ext cx="1764000" cy="176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56029</xdr:colOff>
      <xdr:row>41</xdr:row>
      <xdr:rowOff>24039</xdr:rowOff>
    </xdr:from>
    <xdr:to>
      <xdr:col>0</xdr:col>
      <xdr:colOff>1820029</xdr:colOff>
      <xdr:row>41</xdr:row>
      <xdr:rowOff>1788039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657BC2B1-D092-4878-9974-0DBFF040F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59460039"/>
          <a:ext cx="1764000" cy="1764000"/>
        </a:xfrm>
        <a:prstGeom prst="rect">
          <a:avLst/>
        </a:prstGeom>
      </xdr:spPr>
    </xdr:pic>
    <xdr:clientData/>
  </xdr:twoCellAnchor>
  <xdr:oneCellAnchor>
    <xdr:from>
      <xdr:col>0</xdr:col>
      <xdr:colOff>89648</xdr:colOff>
      <xdr:row>24</xdr:row>
      <xdr:rowOff>46450</xdr:rowOff>
    </xdr:from>
    <xdr:ext cx="1764000" cy="1764000"/>
    <xdr:pic>
      <xdr:nvPicPr>
        <xdr:cNvPr id="130" name="image49.jpg">
          <a:extLst>
            <a:ext uri="{FF2B5EF4-FFF2-40B4-BE49-F238E27FC236}">
              <a16:creationId xmlns:a16="http://schemas.microsoft.com/office/drawing/2014/main" id="{D600C59F-A070-449F-B9DE-FBE42BE3F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89648" y="27097450"/>
          <a:ext cx="1764000" cy="17640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67233</xdr:colOff>
      <xdr:row>57</xdr:row>
      <xdr:rowOff>35246</xdr:rowOff>
    </xdr:from>
    <xdr:to>
      <xdr:col>0</xdr:col>
      <xdr:colOff>1831233</xdr:colOff>
      <xdr:row>57</xdr:row>
      <xdr:rowOff>1799246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9584EA00-0C30-4A49-A2F6-965C071A7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3" y="89951246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46450</xdr:rowOff>
    </xdr:from>
    <xdr:to>
      <xdr:col>0</xdr:col>
      <xdr:colOff>1764000</xdr:colOff>
      <xdr:row>36</xdr:row>
      <xdr:rowOff>1810450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0E1359-9FAD-4E57-AC68-59014994E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0" y="49957450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100854</xdr:colOff>
      <xdr:row>32</xdr:row>
      <xdr:rowOff>57656</xdr:rowOff>
    </xdr:from>
    <xdr:to>
      <xdr:col>0</xdr:col>
      <xdr:colOff>1864854</xdr:colOff>
      <xdr:row>32</xdr:row>
      <xdr:rowOff>1821656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A2F30C70-AA62-4B1A-8995-41D26981C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4" y="42348656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67212</xdr:colOff>
      <xdr:row>35</xdr:row>
      <xdr:rowOff>35245</xdr:rowOff>
    </xdr:from>
    <xdr:to>
      <xdr:col>0</xdr:col>
      <xdr:colOff>1831212</xdr:colOff>
      <xdr:row>35</xdr:row>
      <xdr:rowOff>1799245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7583D341-217C-4CF2-9E37-E55D12184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2" y="48041245"/>
          <a:ext cx="1764000" cy="17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56007</xdr:colOff>
      <xdr:row>62</xdr:row>
      <xdr:rowOff>24041</xdr:rowOff>
    </xdr:from>
    <xdr:to>
      <xdr:col>0</xdr:col>
      <xdr:colOff>1820007</xdr:colOff>
      <xdr:row>62</xdr:row>
      <xdr:rowOff>1788041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DC318217-EA9C-44C1-9556-575C6F399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" y="99465041"/>
          <a:ext cx="1764000" cy="176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89"/>
  <sheetViews>
    <sheetView tabSelected="1" topLeftCell="A76" zoomScale="80" zoomScaleNormal="80" workbookViewId="0">
      <selection activeCell="E73" sqref="E73"/>
    </sheetView>
  </sheetViews>
  <sheetFormatPr defaultRowHeight="26.25" x14ac:dyDescent="0.4"/>
  <cols>
    <col min="1" max="1" width="36.7109375" customWidth="1"/>
    <col min="2" max="2" width="38.7109375" customWidth="1"/>
    <col min="3" max="3" width="17.140625" style="22" customWidth="1"/>
    <col min="4" max="4" width="17.28515625" customWidth="1"/>
    <col min="5" max="5" width="66.42578125" style="31" customWidth="1"/>
    <col min="6" max="6" width="14.140625" style="22" customWidth="1"/>
    <col min="7" max="7" width="14.7109375" customWidth="1"/>
    <col min="8" max="8" width="11.140625" customWidth="1"/>
    <col min="9" max="9" width="13.7109375" customWidth="1"/>
  </cols>
  <sheetData>
    <row r="1" spans="1:9" ht="35.1" customHeight="1" x14ac:dyDescent="0.25">
      <c r="A1" s="67"/>
      <c r="B1" s="68"/>
      <c r="C1" s="76" t="s">
        <v>3</v>
      </c>
      <c r="D1" s="76"/>
      <c r="E1" s="76"/>
      <c r="F1" s="76"/>
      <c r="G1" s="37"/>
      <c r="H1" s="37"/>
      <c r="I1" s="38"/>
    </row>
    <row r="2" spans="1:9" ht="24.95" customHeight="1" x14ac:dyDescent="0.25">
      <c r="A2" s="69"/>
      <c r="B2" s="70"/>
      <c r="C2" s="77" t="s">
        <v>16</v>
      </c>
      <c r="D2" s="77"/>
      <c r="E2" s="77"/>
      <c r="F2" s="77"/>
      <c r="G2" s="39"/>
      <c r="H2" s="39"/>
      <c r="I2" s="40"/>
    </row>
    <row r="3" spans="1:9" ht="24.95" customHeight="1" x14ac:dyDescent="0.25">
      <c r="A3" s="69"/>
      <c r="B3" s="70"/>
      <c r="C3" s="77" t="s">
        <v>17</v>
      </c>
      <c r="D3" s="77"/>
      <c r="E3" s="77"/>
      <c r="F3" s="77"/>
      <c r="G3" s="39"/>
      <c r="H3" s="39"/>
      <c r="I3" s="40"/>
    </row>
    <row r="4" spans="1:9" ht="24.95" customHeight="1" x14ac:dyDescent="0.25">
      <c r="A4" s="69"/>
      <c r="B4" s="70"/>
      <c r="C4" s="77" t="s">
        <v>4</v>
      </c>
      <c r="D4" s="77"/>
      <c r="E4" s="77"/>
      <c r="F4" s="77"/>
      <c r="G4" s="39"/>
      <c r="H4" s="39"/>
      <c r="I4" s="40"/>
    </row>
    <row r="5" spans="1:9" ht="24.95" customHeight="1" x14ac:dyDescent="0.25">
      <c r="A5" s="69"/>
      <c r="B5" s="70"/>
      <c r="C5" s="18"/>
      <c r="D5" s="11"/>
      <c r="E5" s="17" t="s">
        <v>19</v>
      </c>
      <c r="F5" s="18"/>
      <c r="G5" s="1"/>
      <c r="H5" s="1"/>
      <c r="I5" s="40"/>
    </row>
    <row r="6" spans="1:9" ht="20.100000000000001" customHeight="1" x14ac:dyDescent="0.25">
      <c r="A6" s="105" t="s">
        <v>22</v>
      </c>
      <c r="B6" s="106"/>
      <c r="C6" s="80" t="s">
        <v>5</v>
      </c>
      <c r="D6" s="81"/>
      <c r="E6" s="82"/>
      <c r="F6" s="82"/>
      <c r="G6" s="83"/>
      <c r="H6" s="5"/>
      <c r="I6" s="41"/>
    </row>
    <row r="7" spans="1:9" ht="20.100000000000001" customHeight="1" x14ac:dyDescent="0.4">
      <c r="A7" s="105"/>
      <c r="B7" s="106"/>
      <c r="C7" s="42"/>
      <c r="D7" s="43"/>
      <c r="E7" s="98" t="s">
        <v>18</v>
      </c>
      <c r="F7" s="99"/>
      <c r="G7" s="43"/>
      <c r="H7" s="84" t="s">
        <v>6</v>
      </c>
      <c r="I7" s="41"/>
    </row>
    <row r="8" spans="1:9" ht="20.100000000000001" customHeight="1" x14ac:dyDescent="0.4">
      <c r="A8" s="107"/>
      <c r="B8" s="108"/>
      <c r="C8" s="42"/>
      <c r="D8" s="43"/>
      <c r="E8" s="100"/>
      <c r="F8" s="100"/>
      <c r="G8" s="43"/>
      <c r="H8" s="85"/>
      <c r="I8" s="44"/>
    </row>
    <row r="9" spans="1:9" ht="20.100000000000001" customHeight="1" x14ac:dyDescent="0.25">
      <c r="A9" s="88" t="s">
        <v>1</v>
      </c>
      <c r="B9" s="89"/>
      <c r="C9" s="78" t="s">
        <v>0</v>
      </c>
      <c r="D9" s="103" t="s">
        <v>21</v>
      </c>
      <c r="E9" s="93" t="s">
        <v>15</v>
      </c>
      <c r="F9" s="95" t="s">
        <v>20</v>
      </c>
      <c r="G9" s="92" t="s">
        <v>2</v>
      </c>
      <c r="H9" s="86" t="s">
        <v>7</v>
      </c>
      <c r="I9" s="75" t="s">
        <v>14</v>
      </c>
    </row>
    <row r="10" spans="1:9" ht="20.100000000000001" customHeight="1" x14ac:dyDescent="0.25">
      <c r="A10" s="90"/>
      <c r="B10" s="91"/>
      <c r="C10" s="79"/>
      <c r="D10" s="104"/>
      <c r="E10" s="94"/>
      <c r="F10" s="96"/>
      <c r="G10" s="92"/>
      <c r="H10" s="87"/>
      <c r="I10" s="75"/>
    </row>
    <row r="11" spans="1:9" ht="50.1" customHeight="1" x14ac:dyDescent="0.25">
      <c r="A11" s="101" t="s">
        <v>24</v>
      </c>
      <c r="B11" s="102"/>
      <c r="C11" s="102"/>
      <c r="D11" s="102"/>
      <c r="E11" s="102"/>
      <c r="F11" s="32"/>
      <c r="G11" s="13"/>
      <c r="H11" s="7"/>
      <c r="I11" s="45"/>
    </row>
    <row r="12" spans="1:9" ht="50.1" customHeight="1" thickBot="1" x14ac:dyDescent="0.3">
      <c r="A12" s="46"/>
      <c r="B12" s="97" t="s">
        <v>23</v>
      </c>
      <c r="C12" s="97"/>
      <c r="D12" s="97"/>
      <c r="E12" s="97"/>
      <c r="F12" s="33"/>
      <c r="G12" s="10"/>
      <c r="H12" s="7"/>
      <c r="I12" s="45"/>
    </row>
    <row r="13" spans="1:9" ht="150" customHeight="1" x14ac:dyDescent="0.25">
      <c r="A13" s="47"/>
      <c r="B13" s="14"/>
      <c r="C13" s="19">
        <v>10013</v>
      </c>
      <c r="D13" s="15"/>
      <c r="E13" s="23" t="s">
        <v>84</v>
      </c>
      <c r="F13" s="34">
        <v>20</v>
      </c>
      <c r="G13" s="2">
        <v>45</v>
      </c>
      <c r="H13" s="7"/>
      <c r="I13" s="48">
        <f t="shared" ref="I13:I79" si="0">SUM(G13)*(H13)</f>
        <v>0</v>
      </c>
    </row>
    <row r="14" spans="1:9" ht="150" customHeight="1" x14ac:dyDescent="0.25">
      <c r="A14" s="49"/>
      <c r="B14" s="16"/>
      <c r="C14" s="19">
        <v>10016</v>
      </c>
      <c r="D14" s="15"/>
      <c r="E14" s="24" t="s">
        <v>25</v>
      </c>
      <c r="F14" s="34">
        <f>80+60</f>
        <v>140</v>
      </c>
      <c r="G14" s="2">
        <v>45</v>
      </c>
      <c r="H14" s="7"/>
      <c r="I14" s="48">
        <f t="shared" si="0"/>
        <v>0</v>
      </c>
    </row>
    <row r="15" spans="1:9" ht="150" customHeight="1" x14ac:dyDescent="0.25">
      <c r="A15" s="49"/>
      <c r="B15" s="16"/>
      <c r="C15" s="19">
        <v>10021</v>
      </c>
      <c r="D15" s="15"/>
      <c r="E15" s="25" t="s">
        <v>26</v>
      </c>
      <c r="F15" s="34">
        <v>40</v>
      </c>
      <c r="G15" s="2">
        <v>45</v>
      </c>
      <c r="H15" s="7"/>
      <c r="I15" s="48">
        <f t="shared" si="0"/>
        <v>0</v>
      </c>
    </row>
    <row r="16" spans="1:9" ht="150" customHeight="1" x14ac:dyDescent="0.25">
      <c r="A16" s="49"/>
      <c r="B16" s="16"/>
      <c r="C16" s="19">
        <v>10027</v>
      </c>
      <c r="D16" s="15"/>
      <c r="E16" s="24" t="s">
        <v>27</v>
      </c>
      <c r="F16" s="34">
        <f>110+40</f>
        <v>150</v>
      </c>
      <c r="G16" s="2">
        <v>45</v>
      </c>
      <c r="H16" s="7"/>
      <c r="I16" s="48">
        <f t="shared" si="0"/>
        <v>0</v>
      </c>
    </row>
    <row r="17" spans="1:9" ht="150" customHeight="1" x14ac:dyDescent="0.25">
      <c r="A17" s="49"/>
      <c r="B17" s="16"/>
      <c r="C17" s="19">
        <v>10028</v>
      </c>
      <c r="D17" s="15"/>
      <c r="E17" s="24" t="s">
        <v>28</v>
      </c>
      <c r="F17" s="34">
        <v>30</v>
      </c>
      <c r="G17" s="2">
        <v>45</v>
      </c>
      <c r="H17" s="7"/>
      <c r="I17" s="48">
        <f t="shared" si="0"/>
        <v>0</v>
      </c>
    </row>
    <row r="18" spans="1:9" ht="150" customHeight="1" x14ac:dyDescent="0.25">
      <c r="A18" s="49"/>
      <c r="B18" s="16"/>
      <c r="C18" s="19">
        <v>10029</v>
      </c>
      <c r="D18" s="15"/>
      <c r="E18" s="26" t="s">
        <v>85</v>
      </c>
      <c r="F18" s="35">
        <f>70+50</f>
        <v>120</v>
      </c>
      <c r="G18" s="2">
        <v>45</v>
      </c>
      <c r="H18" s="7"/>
      <c r="I18" s="48">
        <f t="shared" si="0"/>
        <v>0</v>
      </c>
    </row>
    <row r="19" spans="1:9" ht="150" customHeight="1" x14ac:dyDescent="0.25">
      <c r="A19" s="49"/>
      <c r="B19" s="16"/>
      <c r="C19" s="19">
        <v>10034</v>
      </c>
      <c r="D19" s="15"/>
      <c r="E19" s="24" t="s">
        <v>29</v>
      </c>
      <c r="F19" s="34">
        <f>80+40+20</f>
        <v>140</v>
      </c>
      <c r="G19" s="2">
        <v>45</v>
      </c>
      <c r="H19" s="7"/>
      <c r="I19" s="48">
        <f t="shared" si="0"/>
        <v>0</v>
      </c>
    </row>
    <row r="20" spans="1:9" ht="150" customHeight="1" x14ac:dyDescent="0.25">
      <c r="A20" s="49"/>
      <c r="B20" s="16"/>
      <c r="C20" s="19">
        <v>10036</v>
      </c>
      <c r="D20" s="15"/>
      <c r="E20" s="24" t="s">
        <v>30</v>
      </c>
      <c r="F20" s="34">
        <v>60</v>
      </c>
      <c r="G20" s="2">
        <v>45</v>
      </c>
      <c r="H20" s="7"/>
      <c r="I20" s="48">
        <f t="shared" si="0"/>
        <v>0</v>
      </c>
    </row>
    <row r="21" spans="1:9" ht="150" customHeight="1" x14ac:dyDescent="0.25">
      <c r="A21" s="49"/>
      <c r="B21" s="16"/>
      <c r="C21" s="19">
        <v>10038</v>
      </c>
      <c r="D21" s="15"/>
      <c r="E21" s="24" t="s">
        <v>31</v>
      </c>
      <c r="F21" s="34">
        <v>50</v>
      </c>
      <c r="G21" s="2">
        <v>45</v>
      </c>
      <c r="H21" s="7"/>
      <c r="I21" s="48">
        <f t="shared" si="0"/>
        <v>0</v>
      </c>
    </row>
    <row r="22" spans="1:9" ht="150" customHeight="1" x14ac:dyDescent="0.25">
      <c r="A22" s="49"/>
      <c r="B22" s="16"/>
      <c r="C22" s="19">
        <v>10048</v>
      </c>
      <c r="D22" s="15"/>
      <c r="E22" s="23" t="s">
        <v>32</v>
      </c>
      <c r="F22" s="34">
        <f>90+40</f>
        <v>130</v>
      </c>
      <c r="G22" s="2">
        <v>45</v>
      </c>
      <c r="H22" s="7"/>
      <c r="I22" s="48">
        <f t="shared" si="0"/>
        <v>0</v>
      </c>
    </row>
    <row r="23" spans="1:9" ht="150" customHeight="1" x14ac:dyDescent="0.25">
      <c r="A23" s="49"/>
      <c r="B23" s="16"/>
      <c r="C23" s="19">
        <v>10051</v>
      </c>
      <c r="D23" s="15"/>
      <c r="E23" s="25" t="s">
        <v>33</v>
      </c>
      <c r="F23" s="34">
        <f>210+60</f>
        <v>270</v>
      </c>
      <c r="G23" s="2">
        <v>45</v>
      </c>
      <c r="H23" s="7"/>
      <c r="I23" s="48">
        <f t="shared" si="0"/>
        <v>0</v>
      </c>
    </row>
    <row r="24" spans="1:9" ht="150" customHeight="1" x14ac:dyDescent="0.25">
      <c r="A24" s="49"/>
      <c r="B24" s="16"/>
      <c r="C24" s="20">
        <v>10054</v>
      </c>
      <c r="D24" s="15"/>
      <c r="E24" s="27" t="s">
        <v>34</v>
      </c>
      <c r="F24" s="35">
        <v>190</v>
      </c>
      <c r="G24" s="2">
        <v>45</v>
      </c>
      <c r="H24" s="7"/>
      <c r="I24" s="48">
        <f t="shared" si="0"/>
        <v>0</v>
      </c>
    </row>
    <row r="25" spans="1:9" ht="150" customHeight="1" x14ac:dyDescent="0.25">
      <c r="A25" s="49"/>
      <c r="B25" s="16"/>
      <c r="C25" s="19">
        <v>10057</v>
      </c>
      <c r="D25" s="15"/>
      <c r="E25" s="24" t="s">
        <v>35</v>
      </c>
      <c r="F25" s="34">
        <v>80</v>
      </c>
      <c r="G25" s="2">
        <v>45</v>
      </c>
      <c r="H25" s="7"/>
      <c r="I25" s="48">
        <f t="shared" si="0"/>
        <v>0</v>
      </c>
    </row>
    <row r="26" spans="1:9" ht="150" customHeight="1" x14ac:dyDescent="0.25">
      <c r="A26" s="50"/>
      <c r="B26" s="16"/>
      <c r="C26" s="20">
        <v>10063</v>
      </c>
      <c r="D26" s="15"/>
      <c r="E26" s="28" t="s">
        <v>36</v>
      </c>
      <c r="F26" s="35">
        <v>60</v>
      </c>
      <c r="G26" s="2">
        <v>45</v>
      </c>
      <c r="H26" s="7"/>
      <c r="I26" s="48">
        <f t="shared" si="0"/>
        <v>0</v>
      </c>
    </row>
    <row r="27" spans="1:9" ht="150" customHeight="1" x14ac:dyDescent="0.25">
      <c r="A27" s="49"/>
      <c r="B27" s="16"/>
      <c r="C27" s="19">
        <v>10065</v>
      </c>
      <c r="D27" s="15"/>
      <c r="E27" s="25" t="s">
        <v>37</v>
      </c>
      <c r="F27" s="34">
        <v>100</v>
      </c>
      <c r="G27" s="2">
        <v>45</v>
      </c>
      <c r="H27" s="7"/>
      <c r="I27" s="48">
        <f t="shared" si="0"/>
        <v>0</v>
      </c>
    </row>
    <row r="28" spans="1:9" ht="150" customHeight="1" x14ac:dyDescent="0.25">
      <c r="A28" s="49"/>
      <c r="B28" s="16"/>
      <c r="C28" s="19">
        <v>10066</v>
      </c>
      <c r="D28" s="15"/>
      <c r="E28" s="24" t="s">
        <v>38</v>
      </c>
      <c r="F28" s="34">
        <v>20</v>
      </c>
      <c r="G28" s="2">
        <v>45</v>
      </c>
      <c r="H28" s="7"/>
      <c r="I28" s="48">
        <f t="shared" si="0"/>
        <v>0</v>
      </c>
    </row>
    <row r="29" spans="1:9" ht="150" customHeight="1" x14ac:dyDescent="0.25">
      <c r="A29" s="49"/>
      <c r="B29" s="16"/>
      <c r="C29" s="19">
        <v>10075</v>
      </c>
      <c r="D29" s="15"/>
      <c r="E29" s="24" t="s">
        <v>39</v>
      </c>
      <c r="F29" s="34">
        <v>60</v>
      </c>
      <c r="G29" s="2">
        <v>45</v>
      </c>
      <c r="H29" s="7"/>
      <c r="I29" s="48">
        <f t="shared" si="0"/>
        <v>0</v>
      </c>
    </row>
    <row r="30" spans="1:9" ht="150" customHeight="1" x14ac:dyDescent="0.25">
      <c r="A30" s="49"/>
      <c r="B30" s="16"/>
      <c r="C30" s="19">
        <v>10076</v>
      </c>
      <c r="D30" s="15"/>
      <c r="E30" s="24" t="s">
        <v>40</v>
      </c>
      <c r="F30" s="34">
        <f>350+80</f>
        <v>430</v>
      </c>
      <c r="G30" s="2">
        <v>45</v>
      </c>
      <c r="H30" s="7"/>
      <c r="I30" s="48">
        <f t="shared" si="0"/>
        <v>0</v>
      </c>
    </row>
    <row r="31" spans="1:9" ht="150" customHeight="1" x14ac:dyDescent="0.25">
      <c r="A31" s="51"/>
      <c r="B31" s="16"/>
      <c r="C31" s="19">
        <v>10078</v>
      </c>
      <c r="D31" s="15"/>
      <c r="E31" s="25" t="s">
        <v>41</v>
      </c>
      <c r="F31" s="34">
        <v>30</v>
      </c>
      <c r="G31" s="2">
        <v>45</v>
      </c>
      <c r="H31" s="7"/>
      <c r="I31" s="48">
        <f t="shared" si="0"/>
        <v>0</v>
      </c>
    </row>
    <row r="32" spans="1:9" ht="150" customHeight="1" x14ac:dyDescent="0.25">
      <c r="A32" s="49"/>
      <c r="B32" s="16"/>
      <c r="C32" s="19">
        <v>10081</v>
      </c>
      <c r="D32" s="15"/>
      <c r="E32" s="25" t="s">
        <v>42</v>
      </c>
      <c r="F32" s="34">
        <v>400</v>
      </c>
      <c r="G32" s="2">
        <v>45</v>
      </c>
      <c r="H32" s="7"/>
      <c r="I32" s="48">
        <f t="shared" si="0"/>
        <v>0</v>
      </c>
    </row>
    <row r="33" spans="1:9" ht="150" customHeight="1" x14ac:dyDescent="0.25">
      <c r="A33" s="49"/>
      <c r="B33" s="16"/>
      <c r="C33" s="19">
        <v>10082</v>
      </c>
      <c r="D33" s="15"/>
      <c r="E33" s="24" t="s">
        <v>43</v>
      </c>
      <c r="F33" s="34">
        <v>30</v>
      </c>
      <c r="G33" s="2">
        <v>45</v>
      </c>
      <c r="H33" s="7"/>
      <c r="I33" s="48">
        <f t="shared" si="0"/>
        <v>0</v>
      </c>
    </row>
    <row r="34" spans="1:9" ht="150" customHeight="1" x14ac:dyDescent="0.25">
      <c r="A34" s="49"/>
      <c r="B34" s="16"/>
      <c r="C34" s="19">
        <v>10085</v>
      </c>
      <c r="D34" s="15"/>
      <c r="E34" s="24" t="s">
        <v>44</v>
      </c>
      <c r="F34" s="34">
        <f>40+170</f>
        <v>210</v>
      </c>
      <c r="G34" s="2">
        <v>45</v>
      </c>
      <c r="H34" s="7"/>
      <c r="I34" s="48">
        <f t="shared" si="0"/>
        <v>0</v>
      </c>
    </row>
    <row r="35" spans="1:9" ht="150" customHeight="1" x14ac:dyDescent="0.25">
      <c r="A35" s="49"/>
      <c r="B35" s="16"/>
      <c r="C35" s="19">
        <v>10103</v>
      </c>
      <c r="D35" s="15"/>
      <c r="E35" s="23" t="s">
        <v>45</v>
      </c>
      <c r="F35" s="34">
        <v>30</v>
      </c>
      <c r="G35" s="2">
        <v>45</v>
      </c>
      <c r="H35" s="7"/>
      <c r="I35" s="48">
        <f t="shared" si="0"/>
        <v>0</v>
      </c>
    </row>
    <row r="36" spans="1:9" ht="150" customHeight="1" x14ac:dyDescent="0.25">
      <c r="A36" s="49"/>
      <c r="B36" s="16"/>
      <c r="C36" s="19">
        <v>10104</v>
      </c>
      <c r="D36" s="15"/>
      <c r="E36" s="23" t="s">
        <v>46</v>
      </c>
      <c r="F36" s="34">
        <v>100</v>
      </c>
      <c r="G36" s="2">
        <v>45</v>
      </c>
      <c r="H36" s="7"/>
      <c r="I36" s="48">
        <f t="shared" si="0"/>
        <v>0</v>
      </c>
    </row>
    <row r="37" spans="1:9" ht="150" customHeight="1" x14ac:dyDescent="0.25">
      <c r="A37" s="49"/>
      <c r="B37" s="16"/>
      <c r="C37" s="19">
        <v>10119</v>
      </c>
      <c r="D37" s="15"/>
      <c r="E37" s="23" t="s">
        <v>47</v>
      </c>
      <c r="F37" s="34">
        <v>90</v>
      </c>
      <c r="G37" s="2">
        <v>45</v>
      </c>
      <c r="H37" s="7"/>
      <c r="I37" s="48">
        <f t="shared" si="0"/>
        <v>0</v>
      </c>
    </row>
    <row r="38" spans="1:9" ht="150" customHeight="1" x14ac:dyDescent="0.25">
      <c r="A38" s="49"/>
      <c r="B38" s="16"/>
      <c r="C38" s="19">
        <v>10121</v>
      </c>
      <c r="D38" s="15"/>
      <c r="E38" s="24" t="s">
        <v>48</v>
      </c>
      <c r="F38" s="34">
        <v>100</v>
      </c>
      <c r="G38" s="2">
        <v>45</v>
      </c>
      <c r="H38" s="7"/>
      <c r="I38" s="48">
        <f t="shared" si="0"/>
        <v>0</v>
      </c>
    </row>
    <row r="39" spans="1:9" ht="150" customHeight="1" x14ac:dyDescent="0.25">
      <c r="A39" s="51"/>
      <c r="B39" s="16"/>
      <c r="C39" s="19">
        <v>10126</v>
      </c>
      <c r="D39" s="15"/>
      <c r="E39" s="25" t="s">
        <v>49</v>
      </c>
      <c r="F39" s="34">
        <v>160</v>
      </c>
      <c r="G39" s="2">
        <v>45</v>
      </c>
      <c r="H39" s="7"/>
      <c r="I39" s="48">
        <f t="shared" si="0"/>
        <v>0</v>
      </c>
    </row>
    <row r="40" spans="1:9" ht="150" customHeight="1" x14ac:dyDescent="0.25">
      <c r="A40" s="49"/>
      <c r="B40" s="16"/>
      <c r="C40" s="19">
        <v>10130</v>
      </c>
      <c r="D40" s="15"/>
      <c r="E40" s="24" t="s">
        <v>50</v>
      </c>
      <c r="F40" s="34">
        <v>200</v>
      </c>
      <c r="G40" s="2">
        <v>45</v>
      </c>
      <c r="H40" s="7"/>
      <c r="I40" s="48">
        <f t="shared" si="0"/>
        <v>0</v>
      </c>
    </row>
    <row r="41" spans="1:9" ht="150" customHeight="1" x14ac:dyDescent="0.25">
      <c r="A41" s="49"/>
      <c r="B41" s="16"/>
      <c r="C41" s="19">
        <v>10134</v>
      </c>
      <c r="D41" s="15"/>
      <c r="E41" s="24" t="s">
        <v>51</v>
      </c>
      <c r="F41" s="34">
        <v>60</v>
      </c>
      <c r="G41" s="2">
        <v>45</v>
      </c>
      <c r="H41" s="7"/>
      <c r="I41" s="48">
        <f t="shared" si="0"/>
        <v>0</v>
      </c>
    </row>
    <row r="42" spans="1:9" ht="150" customHeight="1" x14ac:dyDescent="0.25">
      <c r="A42" s="49"/>
      <c r="B42" s="16"/>
      <c r="C42" s="19">
        <v>10138</v>
      </c>
      <c r="D42" s="15"/>
      <c r="E42" s="23" t="s">
        <v>52</v>
      </c>
      <c r="F42" s="34">
        <v>80</v>
      </c>
      <c r="G42" s="2">
        <v>45</v>
      </c>
      <c r="H42" s="7"/>
      <c r="I42" s="48">
        <f t="shared" si="0"/>
        <v>0</v>
      </c>
    </row>
    <row r="43" spans="1:9" ht="150" customHeight="1" x14ac:dyDescent="0.25">
      <c r="A43" s="49"/>
      <c r="B43" s="16"/>
      <c r="C43" s="19">
        <v>10141</v>
      </c>
      <c r="D43" s="15"/>
      <c r="E43" s="24" t="s">
        <v>53</v>
      </c>
      <c r="F43" s="34">
        <v>90</v>
      </c>
      <c r="G43" s="2">
        <v>45</v>
      </c>
      <c r="H43" s="7"/>
      <c r="I43" s="48">
        <f t="shared" si="0"/>
        <v>0</v>
      </c>
    </row>
    <row r="44" spans="1:9" ht="150" customHeight="1" x14ac:dyDescent="0.25">
      <c r="A44" s="49"/>
      <c r="B44" s="16"/>
      <c r="C44" s="19">
        <v>10172</v>
      </c>
      <c r="D44" s="15"/>
      <c r="E44" s="23" t="s">
        <v>86</v>
      </c>
      <c r="F44" s="34">
        <f>110+60</f>
        <v>170</v>
      </c>
      <c r="G44" s="2">
        <v>45</v>
      </c>
      <c r="H44" s="7"/>
      <c r="I44" s="48">
        <f t="shared" si="0"/>
        <v>0</v>
      </c>
    </row>
    <row r="45" spans="1:9" ht="150" customHeight="1" x14ac:dyDescent="0.25">
      <c r="A45" s="49"/>
      <c r="B45" s="16"/>
      <c r="C45" s="19">
        <v>10188</v>
      </c>
      <c r="D45" s="15"/>
      <c r="E45" s="23" t="s">
        <v>54</v>
      </c>
      <c r="F45" s="34">
        <v>80</v>
      </c>
      <c r="G45" s="2">
        <v>45</v>
      </c>
      <c r="H45" s="7"/>
      <c r="I45" s="48">
        <f t="shared" si="0"/>
        <v>0</v>
      </c>
    </row>
    <row r="46" spans="1:9" ht="150" customHeight="1" x14ac:dyDescent="0.25">
      <c r="A46" s="49"/>
      <c r="B46" s="16"/>
      <c r="C46" s="19">
        <v>10200</v>
      </c>
      <c r="D46" s="15"/>
      <c r="E46" s="23" t="s">
        <v>87</v>
      </c>
      <c r="F46" s="34">
        <v>140</v>
      </c>
      <c r="G46" s="2">
        <v>45</v>
      </c>
      <c r="H46" s="7"/>
      <c r="I46" s="48">
        <f t="shared" si="0"/>
        <v>0</v>
      </c>
    </row>
    <row r="47" spans="1:9" ht="150" customHeight="1" x14ac:dyDescent="0.25">
      <c r="A47" s="50"/>
      <c r="B47" s="16"/>
      <c r="C47" s="19">
        <v>10201</v>
      </c>
      <c r="D47" s="15"/>
      <c r="E47" s="25" t="s">
        <v>88</v>
      </c>
      <c r="F47" s="34">
        <v>60</v>
      </c>
      <c r="G47" s="2">
        <v>45</v>
      </c>
      <c r="H47" s="7"/>
      <c r="I47" s="48">
        <f t="shared" si="0"/>
        <v>0</v>
      </c>
    </row>
    <row r="48" spans="1:9" ht="150" customHeight="1" x14ac:dyDescent="0.25">
      <c r="A48" s="49"/>
      <c r="B48" s="16"/>
      <c r="C48" s="20">
        <v>10204</v>
      </c>
      <c r="D48" s="15"/>
      <c r="E48" s="27" t="s">
        <v>55</v>
      </c>
      <c r="F48" s="35">
        <v>130</v>
      </c>
      <c r="G48" s="2">
        <v>45</v>
      </c>
      <c r="H48" s="7"/>
      <c r="I48" s="48">
        <f t="shared" si="0"/>
        <v>0</v>
      </c>
    </row>
    <row r="49" spans="1:9" ht="150" customHeight="1" x14ac:dyDescent="0.25">
      <c r="A49" s="49"/>
      <c r="B49" s="16"/>
      <c r="C49" s="19">
        <v>10210</v>
      </c>
      <c r="D49" s="15"/>
      <c r="E49" s="23" t="s">
        <v>56</v>
      </c>
      <c r="F49" s="34">
        <v>100</v>
      </c>
      <c r="G49" s="2">
        <v>45</v>
      </c>
      <c r="H49" s="7"/>
      <c r="I49" s="48">
        <f t="shared" si="0"/>
        <v>0</v>
      </c>
    </row>
    <row r="50" spans="1:9" ht="150" customHeight="1" x14ac:dyDescent="0.25">
      <c r="A50" s="50"/>
      <c r="B50" s="16"/>
      <c r="C50" s="19">
        <v>10215</v>
      </c>
      <c r="D50" s="15"/>
      <c r="E50" s="25" t="s">
        <v>57</v>
      </c>
      <c r="F50" s="34">
        <v>80</v>
      </c>
      <c r="G50" s="2">
        <v>45</v>
      </c>
      <c r="H50" s="7"/>
      <c r="I50" s="48">
        <f t="shared" si="0"/>
        <v>0</v>
      </c>
    </row>
    <row r="51" spans="1:9" ht="150" customHeight="1" x14ac:dyDescent="0.25">
      <c r="A51" s="49"/>
      <c r="B51" s="16"/>
      <c r="C51" s="19">
        <v>10221</v>
      </c>
      <c r="D51" s="15"/>
      <c r="E51" s="24" t="s">
        <v>58</v>
      </c>
      <c r="F51" s="19">
        <f>40+30</f>
        <v>70</v>
      </c>
      <c r="G51" s="2">
        <v>45</v>
      </c>
      <c r="H51" s="7"/>
      <c r="I51" s="48">
        <f t="shared" si="0"/>
        <v>0</v>
      </c>
    </row>
    <row r="52" spans="1:9" ht="150" customHeight="1" x14ac:dyDescent="0.25">
      <c r="A52" s="49"/>
      <c r="B52" s="16"/>
      <c r="C52" s="19">
        <v>10224</v>
      </c>
      <c r="D52" s="15"/>
      <c r="E52" s="24" t="s">
        <v>59</v>
      </c>
      <c r="F52" s="34">
        <v>50</v>
      </c>
      <c r="G52" s="2">
        <v>45</v>
      </c>
      <c r="H52" s="7"/>
      <c r="I52" s="48">
        <f t="shared" si="0"/>
        <v>0</v>
      </c>
    </row>
    <row r="53" spans="1:9" ht="150" customHeight="1" x14ac:dyDescent="0.25">
      <c r="A53" s="49"/>
      <c r="B53" s="16"/>
      <c r="C53" s="20">
        <v>10226</v>
      </c>
      <c r="D53" s="15"/>
      <c r="E53" s="27" t="s">
        <v>60</v>
      </c>
      <c r="F53" s="35">
        <v>30</v>
      </c>
      <c r="G53" s="2">
        <v>45</v>
      </c>
      <c r="H53" s="7"/>
      <c r="I53" s="48">
        <f t="shared" si="0"/>
        <v>0</v>
      </c>
    </row>
    <row r="54" spans="1:9" ht="150" customHeight="1" x14ac:dyDescent="0.25">
      <c r="A54" s="49"/>
      <c r="B54" s="16"/>
      <c r="C54" s="19">
        <v>10227</v>
      </c>
      <c r="D54" s="15"/>
      <c r="E54" s="24" t="s">
        <v>61</v>
      </c>
      <c r="F54" s="34">
        <v>90</v>
      </c>
      <c r="G54" s="2">
        <v>45</v>
      </c>
      <c r="H54" s="7"/>
      <c r="I54" s="48">
        <f t="shared" si="0"/>
        <v>0</v>
      </c>
    </row>
    <row r="55" spans="1:9" ht="150" customHeight="1" x14ac:dyDescent="0.25">
      <c r="A55" s="49"/>
      <c r="B55" s="16"/>
      <c r="C55" s="19">
        <v>10232</v>
      </c>
      <c r="D55" s="15"/>
      <c r="E55" s="29" t="s">
        <v>62</v>
      </c>
      <c r="F55" s="34">
        <v>80</v>
      </c>
      <c r="G55" s="2">
        <v>45</v>
      </c>
      <c r="H55" s="7"/>
      <c r="I55" s="48">
        <f t="shared" si="0"/>
        <v>0</v>
      </c>
    </row>
    <row r="56" spans="1:9" ht="150" customHeight="1" x14ac:dyDescent="0.25">
      <c r="A56" s="51"/>
      <c r="B56" s="16"/>
      <c r="C56" s="19">
        <v>10235</v>
      </c>
      <c r="D56" s="15"/>
      <c r="E56" s="25" t="s">
        <v>63</v>
      </c>
      <c r="F56" s="34">
        <v>80</v>
      </c>
      <c r="G56" s="2">
        <v>45</v>
      </c>
      <c r="H56" s="7"/>
      <c r="I56" s="48">
        <f t="shared" si="0"/>
        <v>0</v>
      </c>
    </row>
    <row r="57" spans="1:9" ht="150" customHeight="1" x14ac:dyDescent="0.25">
      <c r="A57" s="49"/>
      <c r="B57" s="16"/>
      <c r="C57" s="19">
        <v>10242</v>
      </c>
      <c r="D57" s="15"/>
      <c r="E57" s="24" t="s">
        <v>64</v>
      </c>
      <c r="F57" s="34">
        <v>120</v>
      </c>
      <c r="G57" s="2">
        <v>45</v>
      </c>
      <c r="H57" s="7"/>
      <c r="I57" s="48">
        <f t="shared" si="0"/>
        <v>0</v>
      </c>
    </row>
    <row r="58" spans="1:9" ht="150" customHeight="1" x14ac:dyDescent="0.25">
      <c r="A58" s="49"/>
      <c r="B58" s="16"/>
      <c r="C58" s="20">
        <v>10269</v>
      </c>
      <c r="D58" s="15"/>
      <c r="E58" s="26" t="s">
        <v>65</v>
      </c>
      <c r="F58" s="35">
        <v>50</v>
      </c>
      <c r="G58" s="2">
        <v>45</v>
      </c>
      <c r="H58" s="7"/>
      <c r="I58" s="48">
        <f t="shared" si="0"/>
        <v>0</v>
      </c>
    </row>
    <row r="59" spans="1:9" ht="150" customHeight="1" x14ac:dyDescent="0.25">
      <c r="A59" s="49"/>
      <c r="B59" s="16"/>
      <c r="C59" s="20">
        <v>10271</v>
      </c>
      <c r="D59" s="15"/>
      <c r="E59" s="26" t="s">
        <v>66</v>
      </c>
      <c r="F59" s="35">
        <v>60</v>
      </c>
      <c r="G59" s="2">
        <v>45</v>
      </c>
      <c r="H59" s="7"/>
      <c r="I59" s="48">
        <f t="shared" si="0"/>
        <v>0</v>
      </c>
    </row>
    <row r="60" spans="1:9" ht="150" customHeight="1" x14ac:dyDescent="0.25">
      <c r="A60" s="49"/>
      <c r="B60" s="16"/>
      <c r="C60" s="19">
        <v>10277</v>
      </c>
      <c r="D60" s="15"/>
      <c r="E60" s="24" t="s">
        <v>83</v>
      </c>
      <c r="F60" s="34">
        <f>40+130</f>
        <v>170</v>
      </c>
      <c r="G60" s="2">
        <v>45</v>
      </c>
      <c r="H60" s="7"/>
      <c r="I60" s="48">
        <f t="shared" si="0"/>
        <v>0</v>
      </c>
    </row>
    <row r="61" spans="1:9" ht="150" customHeight="1" x14ac:dyDescent="0.25">
      <c r="A61" s="49"/>
      <c r="B61" s="16"/>
      <c r="C61" s="19">
        <v>10279</v>
      </c>
      <c r="D61" s="15"/>
      <c r="E61" s="24" t="s">
        <v>89</v>
      </c>
      <c r="F61" s="34">
        <v>90</v>
      </c>
      <c r="G61" s="2">
        <v>45</v>
      </c>
      <c r="H61" s="7"/>
      <c r="I61" s="48">
        <f t="shared" si="0"/>
        <v>0</v>
      </c>
    </row>
    <row r="62" spans="1:9" ht="150" customHeight="1" x14ac:dyDescent="0.25">
      <c r="A62" s="49"/>
      <c r="B62" s="16"/>
      <c r="C62" s="19">
        <v>10291</v>
      </c>
      <c r="D62" s="15"/>
      <c r="E62" s="23" t="s">
        <v>82</v>
      </c>
      <c r="F62" s="34">
        <f>90+130</f>
        <v>220</v>
      </c>
      <c r="G62" s="2">
        <v>45</v>
      </c>
      <c r="H62" s="7"/>
      <c r="I62" s="48">
        <f t="shared" si="0"/>
        <v>0</v>
      </c>
    </row>
    <row r="63" spans="1:9" ht="150" customHeight="1" x14ac:dyDescent="0.25">
      <c r="A63" s="49"/>
      <c r="B63" s="16"/>
      <c r="C63" s="19">
        <v>10292</v>
      </c>
      <c r="D63" s="15"/>
      <c r="E63" s="24" t="s">
        <v>67</v>
      </c>
      <c r="F63" s="34">
        <v>310</v>
      </c>
      <c r="G63" s="2">
        <v>45</v>
      </c>
      <c r="H63" s="7"/>
      <c r="I63" s="48">
        <f t="shared" si="0"/>
        <v>0</v>
      </c>
    </row>
    <row r="64" spans="1:9" ht="150" customHeight="1" x14ac:dyDescent="0.25">
      <c r="A64" s="49"/>
      <c r="B64" s="16"/>
      <c r="C64" s="19">
        <v>10295</v>
      </c>
      <c r="D64" s="15"/>
      <c r="E64" s="24" t="s">
        <v>68</v>
      </c>
      <c r="F64" s="34">
        <f>130+150</f>
        <v>280</v>
      </c>
      <c r="G64" s="2">
        <v>45</v>
      </c>
      <c r="H64" s="7"/>
      <c r="I64" s="48">
        <f t="shared" si="0"/>
        <v>0</v>
      </c>
    </row>
    <row r="65" spans="1:9" ht="150" customHeight="1" x14ac:dyDescent="0.25">
      <c r="A65" s="49"/>
      <c r="B65" s="16"/>
      <c r="C65" s="19">
        <v>10327</v>
      </c>
      <c r="D65" s="15"/>
      <c r="E65" s="24" t="s">
        <v>69</v>
      </c>
      <c r="F65" s="34">
        <f>70+140</f>
        <v>210</v>
      </c>
      <c r="G65" s="2">
        <v>45</v>
      </c>
      <c r="H65" s="7"/>
      <c r="I65" s="48">
        <f t="shared" si="0"/>
        <v>0</v>
      </c>
    </row>
    <row r="66" spans="1:9" ht="150" customHeight="1" x14ac:dyDescent="0.25">
      <c r="A66" s="51"/>
      <c r="B66" s="16"/>
      <c r="C66" s="19">
        <v>10334</v>
      </c>
      <c r="D66" s="15"/>
      <c r="E66" s="25" t="s">
        <v>70</v>
      </c>
      <c r="F66" s="34">
        <v>80</v>
      </c>
      <c r="G66" s="2">
        <v>45</v>
      </c>
      <c r="H66" s="7"/>
      <c r="I66" s="48">
        <f t="shared" si="0"/>
        <v>0</v>
      </c>
    </row>
    <row r="67" spans="1:9" ht="150" customHeight="1" x14ac:dyDescent="0.25">
      <c r="A67" s="49"/>
      <c r="B67" s="16"/>
      <c r="C67" s="19">
        <v>20005</v>
      </c>
      <c r="D67" s="15"/>
      <c r="E67" s="24" t="s">
        <v>71</v>
      </c>
      <c r="F67" s="34">
        <v>30</v>
      </c>
      <c r="G67" s="2">
        <v>70</v>
      </c>
      <c r="H67" s="7"/>
      <c r="I67" s="48">
        <f t="shared" si="0"/>
        <v>0</v>
      </c>
    </row>
    <row r="68" spans="1:9" ht="150" customHeight="1" x14ac:dyDescent="0.25">
      <c r="A68" s="49"/>
      <c r="B68" s="16"/>
      <c r="C68" s="19">
        <v>30020</v>
      </c>
      <c r="D68" s="15"/>
      <c r="E68" s="24" t="s">
        <v>72</v>
      </c>
      <c r="F68" s="34">
        <v>40</v>
      </c>
      <c r="G68" s="2">
        <v>65</v>
      </c>
      <c r="H68" s="7"/>
      <c r="I68" s="48">
        <f t="shared" si="0"/>
        <v>0</v>
      </c>
    </row>
    <row r="69" spans="1:9" ht="150" customHeight="1" x14ac:dyDescent="0.25">
      <c r="A69" s="51"/>
      <c r="B69" s="16"/>
      <c r="C69" s="19">
        <v>40001</v>
      </c>
      <c r="D69" s="15"/>
      <c r="E69" s="25" t="s">
        <v>73</v>
      </c>
      <c r="F69" s="34">
        <v>20</v>
      </c>
      <c r="G69" s="2">
        <v>65</v>
      </c>
      <c r="H69" s="7"/>
      <c r="I69" s="48">
        <f t="shared" si="0"/>
        <v>0</v>
      </c>
    </row>
    <row r="70" spans="1:9" ht="150" customHeight="1" x14ac:dyDescent="0.25">
      <c r="A70" s="49"/>
      <c r="B70" s="16"/>
      <c r="C70" s="19">
        <v>40034</v>
      </c>
      <c r="D70" s="15"/>
      <c r="E70" s="24" t="s">
        <v>74</v>
      </c>
      <c r="F70" s="34">
        <v>40</v>
      </c>
      <c r="G70" s="2">
        <v>65</v>
      </c>
      <c r="H70" s="7"/>
      <c r="I70" s="48">
        <f t="shared" si="0"/>
        <v>0</v>
      </c>
    </row>
    <row r="71" spans="1:9" ht="150" customHeight="1" x14ac:dyDescent="0.25">
      <c r="A71" s="49"/>
      <c r="B71" s="16"/>
      <c r="C71" s="20">
        <v>60001</v>
      </c>
      <c r="D71" s="15"/>
      <c r="E71" s="27" t="s">
        <v>75</v>
      </c>
      <c r="F71" s="35">
        <v>8</v>
      </c>
      <c r="G71" s="2">
        <v>65</v>
      </c>
      <c r="H71" s="7"/>
      <c r="I71" s="48">
        <f t="shared" si="0"/>
        <v>0</v>
      </c>
    </row>
    <row r="72" spans="1:9" ht="150" customHeight="1" x14ac:dyDescent="0.25">
      <c r="A72" s="49"/>
      <c r="B72" s="16"/>
      <c r="C72" s="19">
        <v>60002</v>
      </c>
      <c r="D72" s="15"/>
      <c r="E72" s="24" t="s">
        <v>90</v>
      </c>
      <c r="F72" s="34">
        <f>30+107</f>
        <v>137</v>
      </c>
      <c r="G72" s="2">
        <v>65</v>
      </c>
      <c r="H72" s="7"/>
      <c r="I72" s="48">
        <f t="shared" si="0"/>
        <v>0</v>
      </c>
    </row>
    <row r="73" spans="1:9" ht="150" customHeight="1" x14ac:dyDescent="0.25">
      <c r="A73" s="51"/>
      <c r="B73" s="16"/>
      <c r="C73" s="20">
        <v>60003</v>
      </c>
      <c r="D73" s="15"/>
      <c r="E73" s="28" t="s">
        <v>76</v>
      </c>
      <c r="F73" s="35">
        <v>25</v>
      </c>
      <c r="G73" s="2">
        <v>65</v>
      </c>
      <c r="H73" s="7"/>
      <c r="I73" s="48">
        <f t="shared" si="0"/>
        <v>0</v>
      </c>
    </row>
    <row r="74" spans="1:9" ht="150" customHeight="1" x14ac:dyDescent="0.25">
      <c r="A74" s="51"/>
      <c r="B74" s="16"/>
      <c r="C74" s="19">
        <v>60004</v>
      </c>
      <c r="D74" s="15"/>
      <c r="E74" s="25" t="s">
        <v>77</v>
      </c>
      <c r="F74" s="34">
        <v>64</v>
      </c>
      <c r="G74" s="2">
        <v>65</v>
      </c>
      <c r="H74" s="7"/>
      <c r="I74" s="48">
        <f t="shared" si="0"/>
        <v>0</v>
      </c>
    </row>
    <row r="75" spans="1:9" ht="150" customHeight="1" x14ac:dyDescent="0.25">
      <c r="A75" s="51"/>
      <c r="B75" s="16"/>
      <c r="C75" s="19">
        <v>60006</v>
      </c>
      <c r="D75" s="15"/>
      <c r="E75" s="25" t="s">
        <v>78</v>
      </c>
      <c r="F75" s="34">
        <v>110</v>
      </c>
      <c r="G75" s="2">
        <v>65</v>
      </c>
      <c r="H75" s="7"/>
      <c r="I75" s="48">
        <f t="shared" si="0"/>
        <v>0</v>
      </c>
    </row>
    <row r="76" spans="1:9" ht="150" customHeight="1" x14ac:dyDescent="0.25">
      <c r="A76" s="51"/>
      <c r="B76" s="16"/>
      <c r="C76" s="19">
        <v>70015</v>
      </c>
      <c r="D76" s="15"/>
      <c r="E76" s="25" t="s">
        <v>79</v>
      </c>
      <c r="F76" s="34">
        <v>30</v>
      </c>
      <c r="G76" s="2">
        <v>65</v>
      </c>
      <c r="H76" s="7"/>
      <c r="I76" s="48">
        <f t="shared" si="0"/>
        <v>0</v>
      </c>
    </row>
    <row r="77" spans="1:9" ht="150" customHeight="1" x14ac:dyDescent="0.25">
      <c r="A77" s="51"/>
      <c r="B77" s="16"/>
      <c r="C77" s="19">
        <v>70017</v>
      </c>
      <c r="D77" s="15"/>
      <c r="E77" s="25">
        <v>70017</v>
      </c>
      <c r="F77" s="34">
        <v>6</v>
      </c>
      <c r="G77" s="2">
        <v>65</v>
      </c>
      <c r="H77" s="7"/>
      <c r="I77" s="48">
        <f t="shared" si="0"/>
        <v>0</v>
      </c>
    </row>
    <row r="78" spans="1:9" ht="150" customHeight="1" x14ac:dyDescent="0.25">
      <c r="A78" s="51"/>
      <c r="B78" s="16"/>
      <c r="C78" s="19" t="s">
        <v>80</v>
      </c>
      <c r="D78" s="15"/>
      <c r="E78" s="25" t="s">
        <v>81</v>
      </c>
      <c r="F78" s="34">
        <v>10</v>
      </c>
      <c r="G78" s="2">
        <v>65</v>
      </c>
      <c r="H78" s="7"/>
      <c r="I78" s="48">
        <f t="shared" si="0"/>
        <v>0</v>
      </c>
    </row>
    <row r="79" spans="1:9" ht="150" customHeight="1" x14ac:dyDescent="0.25">
      <c r="A79" s="52"/>
      <c r="B79" s="36"/>
      <c r="C79" s="21"/>
      <c r="D79" s="9"/>
      <c r="E79" s="30"/>
      <c r="F79" s="30"/>
      <c r="G79" s="2"/>
      <c r="H79" s="7"/>
      <c r="I79" s="48">
        <f t="shared" si="0"/>
        <v>0</v>
      </c>
    </row>
    <row r="80" spans="1:9" x14ac:dyDescent="0.4">
      <c r="A80" s="53"/>
      <c r="B80" s="54"/>
      <c r="C80" s="55"/>
      <c r="D80" s="54"/>
      <c r="E80" s="56"/>
      <c r="F80" s="55"/>
      <c r="G80" s="54"/>
      <c r="H80" s="8"/>
      <c r="I80" s="48"/>
    </row>
    <row r="81" spans="1:9" ht="30" customHeight="1" x14ac:dyDescent="0.4">
      <c r="A81" s="53"/>
      <c r="B81" s="54"/>
      <c r="C81" s="55"/>
      <c r="D81" s="54"/>
      <c r="E81" s="56"/>
      <c r="F81" s="55"/>
      <c r="G81" s="12"/>
      <c r="H81" s="6"/>
      <c r="I81" s="48">
        <f>SUM(I11:I79)*1.1</f>
        <v>0</v>
      </c>
    </row>
    <row r="82" spans="1:9" x14ac:dyDescent="0.4">
      <c r="A82" s="53"/>
      <c r="B82" s="54"/>
      <c r="C82" s="55"/>
      <c r="D82" s="54"/>
      <c r="E82" s="56"/>
      <c r="F82" s="55"/>
      <c r="G82" s="54"/>
      <c r="H82" s="6"/>
      <c r="I82" s="57"/>
    </row>
    <row r="83" spans="1:9" x14ac:dyDescent="0.4">
      <c r="A83" s="53"/>
      <c r="B83" s="54"/>
      <c r="C83" s="55"/>
      <c r="D83" s="54"/>
      <c r="E83" s="109" t="s">
        <v>8</v>
      </c>
      <c r="F83" s="110"/>
      <c r="G83" s="4"/>
      <c r="H83" s="3"/>
      <c r="I83" s="58"/>
    </row>
    <row r="84" spans="1:9" x14ac:dyDescent="0.4">
      <c r="A84" s="53"/>
      <c r="B84" s="54"/>
      <c r="C84" s="55"/>
      <c r="D84" s="54"/>
      <c r="E84" s="71" t="s">
        <v>9</v>
      </c>
      <c r="F84" s="72"/>
      <c r="G84" s="65"/>
      <c r="H84" s="54"/>
      <c r="I84" s="59"/>
    </row>
    <row r="85" spans="1:9" x14ac:dyDescent="0.4">
      <c r="A85" s="53"/>
      <c r="B85" s="54"/>
      <c r="C85" s="55"/>
      <c r="D85" s="54"/>
      <c r="E85" s="71" t="s">
        <v>10</v>
      </c>
      <c r="F85" s="72"/>
      <c r="G85" s="66"/>
      <c r="H85" s="54"/>
      <c r="I85" s="59"/>
    </row>
    <row r="86" spans="1:9" x14ac:dyDescent="0.4">
      <c r="A86" s="53"/>
      <c r="B86" s="54"/>
      <c r="C86" s="55"/>
      <c r="D86" s="54"/>
      <c r="E86" s="71" t="s">
        <v>11</v>
      </c>
      <c r="F86" s="72"/>
      <c r="G86" s="66"/>
      <c r="H86" s="54"/>
      <c r="I86" s="59"/>
    </row>
    <row r="87" spans="1:9" x14ac:dyDescent="0.4">
      <c r="A87" s="53"/>
      <c r="B87" s="54"/>
      <c r="C87" s="55"/>
      <c r="D87" s="54"/>
      <c r="E87" s="71" t="s">
        <v>12</v>
      </c>
      <c r="F87" s="72"/>
      <c r="G87" s="66"/>
      <c r="H87" s="54"/>
      <c r="I87" s="59"/>
    </row>
    <row r="88" spans="1:9" x14ac:dyDescent="0.4">
      <c r="A88" s="53"/>
      <c r="B88" s="54"/>
      <c r="C88" s="55"/>
      <c r="D88" s="54"/>
      <c r="E88" s="73" t="s">
        <v>13</v>
      </c>
      <c r="F88" s="74"/>
      <c r="G88" s="66"/>
      <c r="H88" s="54"/>
      <c r="I88" s="59"/>
    </row>
    <row r="89" spans="1:9" ht="27" thickBot="1" x14ac:dyDescent="0.45">
      <c r="A89" s="60"/>
      <c r="B89" s="61"/>
      <c r="C89" s="62"/>
      <c r="D89" s="61"/>
      <c r="E89" s="63"/>
      <c r="F89" s="62"/>
      <c r="G89" s="61"/>
      <c r="H89" s="61"/>
      <c r="I89" s="64"/>
    </row>
  </sheetData>
  <mergeCells count="25">
    <mergeCell ref="E83:F83"/>
    <mergeCell ref="G9:G10"/>
    <mergeCell ref="E9:E10"/>
    <mergeCell ref="F9:F10"/>
    <mergeCell ref="B12:E12"/>
    <mergeCell ref="E7:F8"/>
    <mergeCell ref="A11:E11"/>
    <mergeCell ref="D9:D10"/>
    <mergeCell ref="A6:B8"/>
    <mergeCell ref="A1:B5"/>
    <mergeCell ref="E87:F87"/>
    <mergeCell ref="E88:F88"/>
    <mergeCell ref="I9:I10"/>
    <mergeCell ref="E85:F85"/>
    <mergeCell ref="E86:F86"/>
    <mergeCell ref="C1:F1"/>
    <mergeCell ref="C2:F2"/>
    <mergeCell ref="C3:F3"/>
    <mergeCell ref="C4:F4"/>
    <mergeCell ref="C9:C10"/>
    <mergeCell ref="C6:G6"/>
    <mergeCell ref="H7:H8"/>
    <mergeCell ref="H9:H10"/>
    <mergeCell ref="E84:F84"/>
    <mergeCell ref="A9:B10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8" fitToHeight="6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Keva Lloyd</cp:lastModifiedBy>
  <cp:lastPrinted>2023-10-03T04:34:29Z</cp:lastPrinted>
  <dcterms:created xsi:type="dcterms:W3CDTF">2015-07-07T11:34:31Z</dcterms:created>
  <dcterms:modified xsi:type="dcterms:W3CDTF">2023-10-03T04:51:13Z</dcterms:modified>
</cp:coreProperties>
</file>